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.1" sheetId="1" r:id="rId1"/>
    <sheet name="1.2" sheetId="2" r:id="rId2"/>
  </sheets>
  <definedNames>
    <definedName name="_xlnm.Print_Area" localSheetId="0">'1.1'!$A$1:$K$22</definedName>
    <definedName name="_xlnm.Print_Area" localSheetId="1">'1.2'!$A$1:$G$13</definedName>
  </definedNames>
  <calcPr fullCalcOnLoad="1"/>
</workbook>
</file>

<file path=xl/sharedStrings.xml><?xml version="1.0" encoding="utf-8"?>
<sst xmlns="http://schemas.openxmlformats.org/spreadsheetml/2006/main" count="54" uniqueCount="27">
  <si>
    <t>Уровень напряжения</t>
  </si>
  <si>
    <t>Категория потребителей</t>
  </si>
  <si>
    <t>ВН</t>
  </si>
  <si>
    <t>СН1</t>
  </si>
  <si>
    <t>СН2</t>
  </si>
  <si>
    <t>Потребители</t>
  </si>
  <si>
    <t>Юридические лица</t>
  </si>
  <si>
    <t>ИЖС</t>
  </si>
  <si>
    <t>МКД</t>
  </si>
  <si>
    <t>Количество точек поставки</t>
  </si>
  <si>
    <t>количество точек поставки всего</t>
  </si>
  <si>
    <t>точки поставки, оборудованные приборами учета эл.эн.</t>
  </si>
  <si>
    <t>юр.л.</t>
  </si>
  <si>
    <t>ижс</t>
  </si>
  <si>
    <t>мкд</t>
  </si>
  <si>
    <t>1 категория</t>
  </si>
  <si>
    <t>2 категория</t>
  </si>
  <si>
    <t>3 категория</t>
  </si>
  <si>
    <t>ПУ с возможностью дистанционного сбора данных</t>
  </si>
  <si>
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приборы учета с возможностью дистанционного сбора данных, а так же динамика по отношению к году, предшествующему отчетному</t>
  </si>
  <si>
    <t>НН</t>
  </si>
  <si>
    <t>ИТОГ</t>
  </si>
  <si>
    <t>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 юридические лица), а также динамика по отношению к году, предшествующему году отчетному.</t>
  </si>
  <si>
    <t>отклонения, шт</t>
  </si>
  <si>
    <t xml:space="preserve">отклонения, шт </t>
  </si>
  <si>
    <t>2017 год, шт</t>
  </si>
  <si>
    <t>2018 год, шт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</si>
</sst>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23"/>
      <name val="Times New Roman"/>
      <family val="2"/>
    </font>
    <font>
      <b/>
      <sz val="13"/>
      <color indexed="23"/>
      <name val="Times New Roman"/>
      <family val="2"/>
    </font>
    <font>
      <b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32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16.57421875" style="0" customWidth="1"/>
    <col min="2" max="2" width="16.421875" style="0" customWidth="1"/>
    <col min="3" max="3" width="10.28125" style="0" customWidth="1"/>
    <col min="4" max="4" width="10.00390625" style="0" customWidth="1"/>
    <col min="5" max="6" width="11.421875" style="0" customWidth="1"/>
    <col min="7" max="7" width="11.00390625" style="0" customWidth="1"/>
    <col min="8" max="8" width="10.8515625" style="0" customWidth="1"/>
    <col min="9" max="9" width="10.421875" style="0" customWidth="1"/>
    <col min="10" max="10" width="10.00390625" style="0" customWidth="1"/>
    <col min="11" max="11" width="11.00390625" style="0" customWidth="1"/>
  </cols>
  <sheetData>
    <row r="1" spans="1:11" ht="50.25" customHeight="1" thickBo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6.5" thickBot="1">
      <c r="A2" s="58" t="s">
        <v>5</v>
      </c>
      <c r="B2" s="58" t="s">
        <v>0</v>
      </c>
      <c r="C2" s="63" t="s">
        <v>1</v>
      </c>
      <c r="D2" s="64"/>
      <c r="E2" s="64"/>
      <c r="F2" s="64"/>
      <c r="G2" s="64"/>
      <c r="H2" s="64"/>
      <c r="I2" s="64"/>
      <c r="J2" s="64"/>
      <c r="K2" s="65"/>
    </row>
    <row r="3" spans="1:11" ht="20.25" customHeight="1" thickBot="1">
      <c r="A3" s="59"/>
      <c r="B3" s="59"/>
      <c r="C3" s="66" t="s">
        <v>15</v>
      </c>
      <c r="D3" s="67"/>
      <c r="E3" s="68"/>
      <c r="F3" s="66" t="s">
        <v>16</v>
      </c>
      <c r="G3" s="67"/>
      <c r="H3" s="69"/>
      <c r="I3" s="70" t="s">
        <v>17</v>
      </c>
      <c r="J3" s="67"/>
      <c r="K3" s="69"/>
    </row>
    <row r="4" spans="1:11" ht="26.25" customHeight="1" thickBot="1">
      <c r="A4" s="60"/>
      <c r="B4" s="59"/>
      <c r="C4" s="46" t="s">
        <v>25</v>
      </c>
      <c r="D4" s="47" t="s">
        <v>26</v>
      </c>
      <c r="E4" s="48" t="s">
        <v>23</v>
      </c>
      <c r="F4" s="46" t="s">
        <v>25</v>
      </c>
      <c r="G4" s="47" t="s">
        <v>26</v>
      </c>
      <c r="H4" s="48" t="s">
        <v>23</v>
      </c>
      <c r="I4" s="46" t="s">
        <v>25</v>
      </c>
      <c r="J4" s="47" t="s">
        <v>26</v>
      </c>
      <c r="K4" s="48" t="s">
        <v>23</v>
      </c>
    </row>
    <row r="5" spans="1:11" ht="12.75">
      <c r="A5" s="56" t="s">
        <v>12</v>
      </c>
      <c r="B5" s="40" t="s">
        <v>2</v>
      </c>
      <c r="C5" s="27"/>
      <c r="D5" s="18"/>
      <c r="E5" s="8">
        <f>D5-C5</f>
        <v>0</v>
      </c>
      <c r="F5" s="8"/>
      <c r="G5" s="8"/>
      <c r="H5" s="27">
        <f>G5-F5</f>
        <v>0</v>
      </c>
      <c r="I5" s="8">
        <f>1+1+2+1+1+2+1+2+2+2+2+1+1+1</f>
        <v>20</v>
      </c>
      <c r="J5" s="8">
        <f>1+1+2+1+1+2+1+2+2+2+2+1+1+1</f>
        <v>20</v>
      </c>
      <c r="K5" s="30">
        <f>J5-I5</f>
        <v>0</v>
      </c>
    </row>
    <row r="6" spans="1:11" ht="12.75">
      <c r="A6" s="54"/>
      <c r="B6" s="41" t="s">
        <v>3</v>
      </c>
      <c r="C6" s="28"/>
      <c r="D6" s="19"/>
      <c r="E6" s="6">
        <f>D6-C6</f>
        <v>0</v>
      </c>
      <c r="F6" s="6">
        <f>1</f>
        <v>1</v>
      </c>
      <c r="G6" s="6">
        <f>1</f>
        <v>1</v>
      </c>
      <c r="H6" s="28">
        <f>G6-F6</f>
        <v>0</v>
      </c>
      <c r="I6" s="6">
        <f>1+2+1</f>
        <v>4</v>
      </c>
      <c r="J6" s="6">
        <f>1+2+1</f>
        <v>4</v>
      </c>
      <c r="K6" s="31">
        <f>J6-I6</f>
        <v>0</v>
      </c>
    </row>
    <row r="7" spans="1:11" ht="12.75">
      <c r="A7" s="54"/>
      <c r="B7" s="41" t="s">
        <v>4</v>
      </c>
      <c r="C7" s="28"/>
      <c r="D7" s="19"/>
      <c r="E7" s="6">
        <f>D7-C7</f>
        <v>0</v>
      </c>
      <c r="F7" s="6">
        <f>1+2+3+30+6+3+1+2+1+1</f>
        <v>50</v>
      </c>
      <c r="G7" s="6">
        <f>31+2+3+6+3+1+2+1+1</f>
        <v>50</v>
      </c>
      <c r="H7" s="28">
        <f>G7-F7</f>
        <v>0</v>
      </c>
      <c r="I7" s="6">
        <f>22+31+9+49+28+28+38+22+27+41+29+129+38+19+30+48+4+4+47+24+45-1</f>
        <v>711</v>
      </c>
      <c r="J7" s="6">
        <f>25+31+9+48+33+33+39+21+26+39+29+142+43+20+30+49+4+4+49+26+35-1</f>
        <v>734</v>
      </c>
      <c r="K7" s="31">
        <f>J7-I7</f>
        <v>23</v>
      </c>
    </row>
    <row r="8" spans="1:11" ht="13.5" thickBot="1">
      <c r="A8" s="55"/>
      <c r="B8" s="42" t="s">
        <v>20</v>
      </c>
      <c r="C8" s="29">
        <v>1</v>
      </c>
      <c r="D8" s="20">
        <v>1</v>
      </c>
      <c r="E8" s="10">
        <f>D8-C8</f>
        <v>0</v>
      </c>
      <c r="F8" s="10">
        <f>1+1+1</f>
        <v>3</v>
      </c>
      <c r="G8" s="10">
        <f>1+2+1</f>
        <v>4</v>
      </c>
      <c r="H8" s="29">
        <f>G8-F8</f>
        <v>1</v>
      </c>
      <c r="I8" s="10">
        <f>203+470+102+240+160+476+250+113+207+278+145+261+44+110+201+165+22+55+107+62+338+108</f>
        <v>4117</v>
      </c>
      <c r="J8" s="10">
        <f>237+485+105+241+155+488+262+105+196+274+146+257+53+157+208+172+26+47+146+66+343+114</f>
        <v>4283</v>
      </c>
      <c r="K8" s="32">
        <f>J8-I8</f>
        <v>166</v>
      </c>
    </row>
    <row r="9" spans="1:11" ht="12.75">
      <c r="A9" s="53" t="s">
        <v>13</v>
      </c>
      <c r="B9" s="43" t="s">
        <v>2</v>
      </c>
      <c r="C9" s="35"/>
      <c r="D9" s="16"/>
      <c r="E9" s="16"/>
      <c r="F9" s="16"/>
      <c r="G9" s="16"/>
      <c r="H9" s="16"/>
      <c r="I9" s="16"/>
      <c r="J9" s="16"/>
      <c r="K9" s="17"/>
    </row>
    <row r="10" spans="1:11" ht="12.75">
      <c r="A10" s="54"/>
      <c r="B10" s="41" t="s">
        <v>3</v>
      </c>
      <c r="C10" s="28"/>
      <c r="D10" s="6"/>
      <c r="E10" s="6"/>
      <c r="F10" s="6"/>
      <c r="G10" s="6"/>
      <c r="H10" s="6"/>
      <c r="I10" s="6"/>
      <c r="J10" s="6"/>
      <c r="K10" s="9"/>
    </row>
    <row r="11" spans="1:11" ht="12.75">
      <c r="A11" s="54"/>
      <c r="B11" s="41" t="s">
        <v>4</v>
      </c>
      <c r="C11" s="28"/>
      <c r="D11" s="6"/>
      <c r="E11" s="6"/>
      <c r="F11" s="6"/>
      <c r="G11" s="6"/>
      <c r="H11" s="6"/>
      <c r="I11" s="6"/>
      <c r="J11" s="6"/>
      <c r="K11" s="9"/>
    </row>
    <row r="12" spans="1:11" ht="13.5" thickBot="1">
      <c r="A12" s="55"/>
      <c r="B12" s="42" t="s">
        <v>20</v>
      </c>
      <c r="C12" s="29"/>
      <c r="D12" s="10"/>
      <c r="E12" s="10"/>
      <c r="F12" s="10"/>
      <c r="G12" s="10"/>
      <c r="H12" s="10"/>
      <c r="I12" s="10">
        <f>3053+3145+2430+3875+1752+3554+2938+1492+3382+7589+104+2551+1171+1632+1907+1081+849+1469+2719+4189</f>
        <v>50882</v>
      </c>
      <c r="J12" s="10">
        <f>3066+3125+2410+3813+1753+3656+2941+1490+3345+7483+256+2516+1159+1631+1911+1081+849+1474+2717+3657</f>
        <v>50333</v>
      </c>
      <c r="K12" s="11">
        <f>J12-I12</f>
        <v>-549</v>
      </c>
    </row>
    <row r="13" spans="1:11" ht="12.75">
      <c r="A13" s="56" t="s">
        <v>14</v>
      </c>
      <c r="B13" s="40" t="s">
        <v>2</v>
      </c>
      <c r="C13" s="36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54"/>
      <c r="B14" s="41" t="s">
        <v>3</v>
      </c>
      <c r="C14" s="37"/>
      <c r="D14" s="7"/>
      <c r="E14" s="7"/>
      <c r="F14" s="7"/>
      <c r="G14" s="7"/>
      <c r="H14" s="7"/>
      <c r="I14" s="7"/>
      <c r="J14" s="7"/>
      <c r="K14" s="14"/>
    </row>
    <row r="15" spans="1:11" ht="12.75">
      <c r="A15" s="54"/>
      <c r="B15" s="41" t="s">
        <v>4</v>
      </c>
      <c r="C15" s="37"/>
      <c r="D15" s="7"/>
      <c r="E15" s="7"/>
      <c r="F15" s="7"/>
      <c r="G15" s="7"/>
      <c r="H15" s="7"/>
      <c r="I15" s="7"/>
      <c r="J15" s="7"/>
      <c r="K15" s="14"/>
    </row>
    <row r="16" spans="1:11" ht="13.5" thickBot="1">
      <c r="A16" s="57"/>
      <c r="B16" s="44" t="s">
        <v>20</v>
      </c>
      <c r="C16" s="38"/>
      <c r="D16" s="23"/>
      <c r="E16" s="23"/>
      <c r="F16" s="23"/>
      <c r="G16" s="23"/>
      <c r="H16" s="23"/>
      <c r="I16" s="49">
        <f>50+84+56+82+27+97+95+38+67+61+246+2+45+36+85+38+16+19+44+60+101</f>
        <v>1349</v>
      </c>
      <c r="J16" s="49">
        <f>50+84+56+82+27+98+95+39+67+61+255+11+45+36+85+38+16+19+42+62+104</f>
        <v>1372</v>
      </c>
      <c r="K16" s="24">
        <f>J16-I16</f>
        <v>23</v>
      </c>
    </row>
    <row r="17" spans="1:11" ht="18.75" customHeight="1" thickBot="1">
      <c r="A17" s="34" t="s">
        <v>21</v>
      </c>
      <c r="B17" s="45"/>
      <c r="C17" s="39">
        <f>C5+C6+C7+C8+C12+C16</f>
        <v>1</v>
      </c>
      <c r="D17" s="33">
        <f>D5+D6+D7+D8+D12+D16</f>
        <v>1</v>
      </c>
      <c r="E17" s="33">
        <f>E5+E6+E7+E8+E12+E16</f>
        <v>0</v>
      </c>
      <c r="F17" s="33">
        <f aca="true" t="shared" si="0" ref="F17:K17">F5+F6+F7+F8+F12+F16</f>
        <v>54</v>
      </c>
      <c r="G17" s="33">
        <f t="shared" si="0"/>
        <v>55</v>
      </c>
      <c r="H17" s="33">
        <f t="shared" si="0"/>
        <v>1</v>
      </c>
      <c r="I17" s="33">
        <f>I5+I6+I7+I8+I12+I16</f>
        <v>57083</v>
      </c>
      <c r="J17" s="33">
        <f t="shared" si="0"/>
        <v>56746</v>
      </c>
      <c r="K17" s="33">
        <f t="shared" si="0"/>
        <v>-337</v>
      </c>
    </row>
    <row r="18" spans="1:11" ht="18.75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8.7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8.75" customHeight="1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</sheetData>
  <sheetProtection/>
  <mergeCells count="11">
    <mergeCell ref="F3:H3"/>
    <mergeCell ref="I3:K3"/>
    <mergeCell ref="A5:A8"/>
    <mergeCell ref="A9:A12"/>
    <mergeCell ref="A13:A16"/>
    <mergeCell ref="A22:K22"/>
    <mergeCell ref="A1:K1"/>
    <mergeCell ref="A2:A4"/>
    <mergeCell ref="B2:B4"/>
    <mergeCell ref="C2:K2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18.8515625" style="0" customWidth="1"/>
    <col min="2" max="2" width="18.140625" style="0" customWidth="1"/>
    <col min="3" max="3" width="22.140625" style="0" customWidth="1"/>
    <col min="4" max="4" width="27.7109375" style="0" customWidth="1"/>
    <col min="5" max="5" width="11.421875" style="0" customWidth="1"/>
    <col min="6" max="6" width="14.28125" style="0" customWidth="1"/>
    <col min="7" max="7" width="13.00390625" style="0" customWidth="1"/>
  </cols>
  <sheetData>
    <row r="1" spans="1:7" ht="55.5" customHeight="1">
      <c r="A1" s="72" t="s">
        <v>19</v>
      </c>
      <c r="B1" s="72"/>
      <c r="C1" s="72"/>
      <c r="D1" s="72"/>
      <c r="E1" s="72"/>
      <c r="F1" s="72"/>
      <c r="G1" s="72"/>
    </row>
    <row r="2" spans="1:7" ht="20.25" customHeight="1">
      <c r="A2" s="84" t="s">
        <v>5</v>
      </c>
      <c r="B2" s="79"/>
      <c r="C2" s="82" t="s">
        <v>9</v>
      </c>
      <c r="D2" s="82"/>
      <c r="E2" s="82"/>
      <c r="F2" s="82"/>
      <c r="G2" s="82"/>
    </row>
    <row r="3" spans="1:7" ht="4.5" customHeight="1">
      <c r="A3" s="85"/>
      <c r="B3" s="80"/>
      <c r="C3" s="83"/>
      <c r="D3" s="83"/>
      <c r="E3" s="83"/>
      <c r="F3" s="83"/>
      <c r="G3" s="83"/>
    </row>
    <row r="4" spans="1:7" ht="31.5" customHeight="1">
      <c r="A4" s="86"/>
      <c r="B4" s="81"/>
      <c r="C4" s="77"/>
      <c r="D4" s="77"/>
      <c r="E4" s="78"/>
      <c r="F4" s="75" t="s">
        <v>18</v>
      </c>
      <c r="G4" s="76"/>
    </row>
    <row r="5" spans="1:7" ht="24.75" customHeight="1">
      <c r="A5" s="4"/>
      <c r="B5" s="5"/>
      <c r="C5" s="15" t="s">
        <v>25</v>
      </c>
      <c r="D5" s="15" t="s">
        <v>26</v>
      </c>
      <c r="E5" s="50" t="s">
        <v>24</v>
      </c>
      <c r="F5" s="15" t="s">
        <v>25</v>
      </c>
      <c r="G5" s="15" t="s">
        <v>26</v>
      </c>
    </row>
    <row r="6" spans="1:7" ht="27" customHeight="1">
      <c r="A6" s="73" t="s">
        <v>6</v>
      </c>
      <c r="B6" s="3" t="s">
        <v>10</v>
      </c>
      <c r="C6" s="6">
        <v>6422</v>
      </c>
      <c r="D6" s="6">
        <v>6901</v>
      </c>
      <c r="E6" s="6">
        <f aca="true" t="shared" si="0" ref="E6:E11">D6-C6</f>
        <v>479</v>
      </c>
      <c r="F6" s="51"/>
      <c r="G6" s="51"/>
    </row>
    <row r="7" spans="1:7" ht="48.75" customHeight="1">
      <c r="A7" s="74"/>
      <c r="B7" s="3" t="s">
        <v>11</v>
      </c>
      <c r="C7" s="6">
        <v>6422</v>
      </c>
      <c r="D7" s="6">
        <v>6901</v>
      </c>
      <c r="E7" s="6">
        <f t="shared" si="0"/>
        <v>479</v>
      </c>
      <c r="F7" s="51">
        <v>197</v>
      </c>
      <c r="G7" s="51">
        <v>197</v>
      </c>
    </row>
    <row r="8" spans="1:7" ht="26.25" customHeight="1">
      <c r="A8" s="73" t="s">
        <v>7</v>
      </c>
      <c r="B8" s="3" t="s">
        <v>10</v>
      </c>
      <c r="C8" s="6">
        <v>55661</v>
      </c>
      <c r="D8" s="6">
        <v>55478</v>
      </c>
      <c r="E8" s="6">
        <f t="shared" si="0"/>
        <v>-183</v>
      </c>
      <c r="F8" s="51"/>
      <c r="G8" s="51"/>
    </row>
    <row r="9" spans="1:7" ht="46.5" customHeight="1">
      <c r="A9" s="74"/>
      <c r="B9" s="3" t="s">
        <v>11</v>
      </c>
      <c r="C9" s="6">
        <v>55661</v>
      </c>
      <c r="D9" s="6">
        <v>55478</v>
      </c>
      <c r="E9" s="6">
        <f t="shared" si="0"/>
        <v>-183</v>
      </c>
      <c r="F9" s="51">
        <v>3042</v>
      </c>
      <c r="G9" s="51">
        <v>4086</v>
      </c>
    </row>
    <row r="10" spans="1:7" ht="23.25" customHeight="1">
      <c r="A10" s="73" t="s">
        <v>8</v>
      </c>
      <c r="B10" s="3" t="s">
        <v>10</v>
      </c>
      <c r="C10" s="6">
        <v>1556</v>
      </c>
      <c r="D10" s="6">
        <v>1580</v>
      </c>
      <c r="E10" s="6">
        <f t="shared" si="0"/>
        <v>24</v>
      </c>
      <c r="F10" s="51"/>
      <c r="G10" s="51"/>
    </row>
    <row r="11" spans="1:7" ht="48.75" customHeight="1">
      <c r="A11" s="74"/>
      <c r="B11" s="3" t="s">
        <v>11</v>
      </c>
      <c r="C11" s="6">
        <v>1556</v>
      </c>
      <c r="D11" s="6">
        <v>1580</v>
      </c>
      <c r="E11" s="6">
        <f t="shared" si="0"/>
        <v>24</v>
      </c>
      <c r="F11" s="51">
        <v>500</v>
      </c>
      <c r="G11" s="51">
        <v>500</v>
      </c>
    </row>
    <row r="12" spans="1:7" ht="32.25" customHeight="1">
      <c r="A12" s="21" t="s">
        <v>21</v>
      </c>
      <c r="B12" s="3" t="s">
        <v>10</v>
      </c>
      <c r="C12" s="15">
        <f>C6+C8+C10</f>
        <v>63639</v>
      </c>
      <c r="D12" s="15">
        <f>D6+D8+D10</f>
        <v>63959</v>
      </c>
      <c r="E12" s="2"/>
      <c r="F12" s="52">
        <f>F6+F8+F10</f>
        <v>0</v>
      </c>
      <c r="G12" s="52">
        <f>G6+G8+G10</f>
        <v>0</v>
      </c>
    </row>
    <row r="13" spans="1:7" ht="50.25" customHeight="1">
      <c r="A13" s="22" t="s">
        <v>21</v>
      </c>
      <c r="B13" s="3" t="s">
        <v>11</v>
      </c>
      <c r="C13" s="15">
        <f>C7+C9+C11</f>
        <v>63639</v>
      </c>
      <c r="D13" s="15">
        <f>D7+D9+D11</f>
        <v>63959</v>
      </c>
      <c r="E13" s="2"/>
      <c r="F13" s="52">
        <f>F7+F9+F11</f>
        <v>3739</v>
      </c>
      <c r="G13" s="52">
        <f>G7+G9+G11</f>
        <v>4783</v>
      </c>
    </row>
    <row r="14" spans="1:7" ht="27.75" customHeight="1">
      <c r="A14" s="71"/>
      <c r="B14" s="71"/>
      <c r="C14" s="71"/>
      <c r="D14" s="71"/>
      <c r="E14" s="71"/>
      <c r="F14" s="71"/>
      <c r="G14" s="71"/>
    </row>
    <row r="15" spans="3:7" ht="12.75">
      <c r="C15" s="1"/>
      <c r="D15" s="1"/>
      <c r="E15" s="1"/>
      <c r="F15" s="1"/>
      <c r="G15" s="1"/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</sheetData>
  <sheetProtection/>
  <mergeCells count="10">
    <mergeCell ref="A6:A7"/>
    <mergeCell ref="A8:A9"/>
    <mergeCell ref="A10:A11"/>
    <mergeCell ref="A14:G14"/>
    <mergeCell ref="A1:G1"/>
    <mergeCell ref="A2:A4"/>
    <mergeCell ref="B2:B4"/>
    <mergeCell ref="C2:G3"/>
    <mergeCell ref="C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Урмаева Ирина Викторовна</cp:lastModifiedBy>
  <cp:lastPrinted>2019-03-21T07:07:41Z</cp:lastPrinted>
  <dcterms:created xsi:type="dcterms:W3CDTF">1996-10-08T23:32:33Z</dcterms:created>
  <dcterms:modified xsi:type="dcterms:W3CDTF">2019-03-21T07:07:43Z</dcterms:modified>
  <cp:category/>
  <cp:version/>
  <cp:contentType/>
  <cp:contentStatus/>
</cp:coreProperties>
</file>