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015" windowHeight="10680"/>
  </bookViews>
  <sheets>
    <sheet name="Для сайта 2015" sheetId="1" r:id="rId1"/>
    <sheet name="Лист1" sheetId="2" r:id="rId2"/>
  </sheets>
  <externalReferences>
    <externalReference r:id="rId3"/>
  </externalReferences>
  <definedNames>
    <definedName name="Excel_BuiltIn__FilterDatabase_1" localSheetId="0">'Для сайта 2015'!#REF!</definedName>
    <definedName name="Excel_BuiltIn__FilterDatabase_1">'[1]Для сайта 2013'!#REF!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15" localSheetId="0">#REF!</definedName>
    <definedName name="Excel_BuiltIn__FilterDatabase_15">#REF!</definedName>
    <definedName name="Excel_BuiltIn__FilterDatabase_16" localSheetId="0">#REF!</definedName>
    <definedName name="Excel_BuiltIn__FilterDatabase_16">#REF!</definedName>
    <definedName name="Excel_BuiltIn__FilterDatabase_17" localSheetId="0">#REF!</definedName>
    <definedName name="Excel_BuiltIn__FilterDatabase_17">#REF!</definedName>
    <definedName name="Excel_BuiltIn__FilterDatabase_18" localSheetId="0">#REF!</definedName>
    <definedName name="Excel_BuiltIn__FilterDatabase_18">#REF!</definedName>
    <definedName name="Excel_BuiltIn__FilterDatabase_19" localSheetId="0">#REF!</definedName>
    <definedName name="Excel_BuiltIn__FilterDatabase_19">#REF!</definedName>
    <definedName name="Excel_BuiltIn__FilterDatabase_2" localSheetId="0">#REF!</definedName>
    <definedName name="Excel_BuiltIn__FilterDatabase_2">#REF!</definedName>
    <definedName name="Excel_BuiltIn__FilterDatabase_20" localSheetId="0">#REF!</definedName>
    <definedName name="Excel_BuiltIn__FilterDatabase_20">#REF!</definedName>
    <definedName name="Excel_BuiltIn__FilterDatabase_21" localSheetId="0">#REF!</definedName>
    <definedName name="Excel_BuiltIn__FilterDatabase_21">#REF!</definedName>
    <definedName name="Excel_BuiltIn__FilterDatabase_22" localSheetId="0">#REF!</definedName>
    <definedName name="Excel_BuiltIn__FilterDatabase_22">#REF!</definedName>
    <definedName name="Excel_BuiltIn__FilterDatabase_23" localSheetId="0">#REF!</definedName>
    <definedName name="Excel_BuiltIn__FilterDatabase_23">#REF!</definedName>
    <definedName name="Excel_BuiltIn__FilterDatabase_24" localSheetId="0">#REF!</definedName>
    <definedName name="Excel_BuiltIn__FilterDatabase_24">#REF!</definedName>
    <definedName name="Excel_BuiltIn__FilterDatabase_25" localSheetId="0">#REF!</definedName>
    <definedName name="Excel_BuiltIn__FilterDatabase_25">#REF!</definedName>
    <definedName name="Excel_BuiltIn__FilterDatabase_26" localSheetId="0">#REF!</definedName>
    <definedName name="Excel_BuiltIn__FilterDatabase_26">#REF!</definedName>
    <definedName name="Excel_BuiltIn__FilterDatabase_27" localSheetId="0">#REF!</definedName>
    <definedName name="Excel_BuiltIn__FilterDatabase_27">#REF!</definedName>
    <definedName name="Excel_BuiltIn__FilterDatabase_28" localSheetId="0">#REF!</definedName>
    <definedName name="Excel_BuiltIn__FilterDatabase_28">#REF!</definedName>
    <definedName name="Excel_BuiltIn__FilterDatabase_29" localSheetId="0">#REF!</definedName>
    <definedName name="Excel_BuiltIn__FilterDatabase_29">#REF!</definedName>
    <definedName name="Excel_BuiltIn__FilterDatabase_3" localSheetId="0">#REF!</definedName>
    <definedName name="Excel_BuiltIn__FilterDatabase_3">#REF!</definedName>
    <definedName name="Excel_BuiltIn__FilterDatabase_30" localSheetId="0">#REF!</definedName>
    <definedName name="Excel_BuiltIn__FilterDatabase_30">#REF!</definedName>
    <definedName name="Excel_BuiltIn__FilterDatabase_31" localSheetId="0">#REF!</definedName>
    <definedName name="Excel_BuiltIn__FilterDatabase_31">#REF!</definedName>
    <definedName name="Excel_BuiltIn__FilterDatabase_32" localSheetId="0">#REF!</definedName>
    <definedName name="Excel_BuiltIn__FilterDatabase_32">#REF!</definedName>
    <definedName name="Excel_BuiltIn__FilterDatabase_33" localSheetId="0">#REF!</definedName>
    <definedName name="Excel_BuiltIn__FilterDatabase_33">#REF!</definedName>
    <definedName name="Excel_BuiltIn__FilterDatabase_34" localSheetId="0">#REF!</definedName>
    <definedName name="Excel_BuiltIn__FilterDatabase_34">#REF!</definedName>
    <definedName name="Excel_BuiltIn__FilterDatabase_35" localSheetId="0">#REF!</definedName>
    <definedName name="Excel_BuiltIn__FilterDatabase_35">#REF!</definedName>
    <definedName name="Excel_BuiltIn__FilterDatabase_36" localSheetId="0">#REF!</definedName>
    <definedName name="Excel_BuiltIn__FilterDatabase_36">#REF!</definedName>
    <definedName name="Excel_BuiltIn__FilterDatabase_37" localSheetId="0">#REF!</definedName>
    <definedName name="Excel_BuiltIn__FilterDatabase_37">#REF!</definedName>
    <definedName name="Excel_BuiltIn__FilterDatabase_38" localSheetId="0">#REF!</definedName>
    <definedName name="Excel_BuiltIn__FilterDatabase_38">#REF!</definedName>
    <definedName name="Excel_BuiltIn__FilterDatabase_39" localSheetId="0">#REF!</definedName>
    <definedName name="Excel_BuiltIn__FilterDatabase_39">#REF!</definedName>
    <definedName name="Excel_BuiltIn__FilterDatabase_4" localSheetId="0">#REF!</definedName>
    <definedName name="Excel_BuiltIn__FilterDatabase_4">#REF!</definedName>
    <definedName name="Excel_BuiltIn__FilterDatabase_40" localSheetId="0">#REF!</definedName>
    <definedName name="Excel_BuiltIn__FilterDatabase_40">#REF!</definedName>
    <definedName name="Excel_BuiltIn__FilterDatabase_41" localSheetId="0">#REF!</definedName>
    <definedName name="Excel_BuiltIn__FilterDatabase_41">#REF!</definedName>
    <definedName name="Excel_BuiltIn__FilterDatabase_42" localSheetId="0">#REF!</definedName>
    <definedName name="Excel_BuiltIn__FilterDatabase_42">#REF!</definedName>
    <definedName name="Excel_BuiltIn__FilterDatabase_43" localSheetId="0">#REF!</definedName>
    <definedName name="Excel_BuiltIn__FilterDatabase_43">#REF!</definedName>
    <definedName name="Excel_BuiltIn__FilterDatabase_44" localSheetId="0">#REF!</definedName>
    <definedName name="Excel_BuiltIn__FilterDatabase_44">#REF!</definedName>
    <definedName name="Excel_BuiltIn__FilterDatabase_45" localSheetId="0">#REF!</definedName>
    <definedName name="Excel_BuiltIn__FilterDatabase_45">#REF!</definedName>
    <definedName name="Excel_BuiltIn__FilterDatabase_46" localSheetId="0">#REF!</definedName>
    <definedName name="Excel_BuiltIn__FilterDatabase_46">#REF!</definedName>
    <definedName name="Excel_BuiltIn__FilterDatabase_47" localSheetId="0">#REF!</definedName>
    <definedName name="Excel_BuiltIn__FilterDatabase_47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Area" localSheetId="0">'Для сайта 2015'!$A$1:$T$21</definedName>
  </definedNames>
  <calcPr calcId="125725"/>
</workbook>
</file>

<file path=xl/calcChain.xml><?xml version="1.0" encoding="utf-8"?>
<calcChain xmlns="http://schemas.openxmlformats.org/spreadsheetml/2006/main">
  <c r="F5" i="1"/>
  <c r="M5"/>
  <c r="E19" l="1"/>
  <c r="J15"/>
  <c r="K15" s="1"/>
  <c r="I15"/>
  <c r="J14"/>
  <c r="K14" s="1"/>
  <c r="I14"/>
  <c r="J13"/>
  <c r="K13" s="1"/>
  <c r="I13"/>
  <c r="M12"/>
  <c r="H12"/>
  <c r="F12"/>
  <c r="R10"/>
  <c r="Q10" s="1"/>
  <c r="Q9"/>
  <c r="Q8"/>
  <c r="G10" l="1"/>
  <c r="J10" s="1"/>
  <c r="K10" s="1"/>
  <c r="G9"/>
  <c r="J9" s="1"/>
  <c r="K9" s="1"/>
  <c r="G8"/>
  <c r="I8" s="1"/>
  <c r="G6"/>
  <c r="G7"/>
  <c r="I7" s="1"/>
  <c r="I6"/>
  <c r="J7"/>
  <c r="K7" s="1"/>
  <c r="J8"/>
  <c r="K8" s="1"/>
  <c r="I9"/>
  <c r="I10"/>
  <c r="G16"/>
  <c r="G17"/>
  <c r="G11"/>
  <c r="J6" l="1"/>
  <c r="G5"/>
  <c r="I17"/>
  <c r="J17"/>
  <c r="K17" s="1"/>
  <c r="J11"/>
  <c r="K11" s="1"/>
  <c r="I11"/>
  <c r="I5" s="1"/>
  <c r="I16"/>
  <c r="I12" s="1"/>
  <c r="J16"/>
  <c r="G12"/>
  <c r="K6" l="1"/>
  <c r="J5"/>
  <c r="K16"/>
  <c r="J12"/>
</calcChain>
</file>

<file path=xl/comments1.xml><?xml version="1.0" encoding="utf-8"?>
<comments xmlns="http://schemas.openxmlformats.org/spreadsheetml/2006/main">
  <authors>
    <author>USNCOMPUTERS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без НДС Калькуляция
</t>
        </r>
      </text>
    </comment>
    <comment ref="E7" authorId="0">
      <text>
        <r>
          <rPr>
            <sz val="8"/>
            <color indexed="81"/>
            <rFont val="Tahoma"/>
            <family val="2"/>
            <charset val="204"/>
          </rPr>
          <t xml:space="preserve">без НДС Калькуляция
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с НДС по смете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с НДС по смете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</text>
    </comment>
    <comment ref="E17" authorId="0">
      <text>
        <r>
          <rPr>
            <b/>
            <sz val="8"/>
            <color indexed="81"/>
            <rFont val="Tahoma"/>
            <family val="2"/>
            <charset val="204"/>
          </rPr>
          <t>с НДС договор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<sst xmlns="http://schemas.openxmlformats.org/spreadsheetml/2006/main" count="95" uniqueCount="55">
  <si>
    <t>№ п\п</t>
  </si>
  <si>
    <t>Программные мероприятия</t>
  </si>
  <si>
    <t>Единица измерения</t>
  </si>
  <si>
    <t>Кол-во</t>
  </si>
  <si>
    <t>Стоимость единицы, 
руб.</t>
  </si>
  <si>
    <t>ВСЕГО
объем затрат,
руб.</t>
  </si>
  <si>
    <t>Годовое снижение потерь от внедрения мероприятий</t>
  </si>
  <si>
    <t>Экономический эффект за год, 
руб.</t>
  </si>
  <si>
    <t>Срок окупаемости</t>
  </si>
  <si>
    <t>Ответств. служба</t>
  </si>
  <si>
    <t>коэф эффекта</t>
  </si>
  <si>
    <t>Источник финансирования</t>
  </si>
  <si>
    <t>Технические мероприятия</t>
  </si>
  <si>
    <t>1.1</t>
  </si>
  <si>
    <t>Оптимизация мест размыкания линий 6-10 кВ с двусторонним питанием</t>
  </si>
  <si>
    <t>шт</t>
  </si>
  <si>
    <t>ПТО</t>
  </si>
  <si>
    <t>Тарифные средства</t>
  </si>
  <si>
    <t>1.2</t>
  </si>
  <si>
    <t>ОРС</t>
  </si>
  <si>
    <t>1.3</t>
  </si>
  <si>
    <t>Отключение трансформаторов на подстанциях с сезонной нагрузкой</t>
  </si>
  <si>
    <t>1.4</t>
  </si>
  <si>
    <t>Выравнивание нагрузок фаз в электросетях 0,4 кВ</t>
  </si>
  <si>
    <t>ОРС, ПТО</t>
  </si>
  <si>
    <t>1.5</t>
  </si>
  <si>
    <t>Замена проводов на перегруженных линиях 0,4 кВ</t>
  </si>
  <si>
    <t>км</t>
  </si>
  <si>
    <t>1.6</t>
  </si>
  <si>
    <t>Оптимизация нагрузки электросетей за счет строительства: 
ВЛЗ 6-10 кВ, ВЛИ 0,4 кВ, КТП 6-10/0,4 кВ.</t>
  </si>
  <si>
    <t>Разукрупнение распределительных линий 0,4 кВ</t>
  </si>
  <si>
    <t>Мероприятия по совершенствованию систем учета электроэнергии</t>
  </si>
  <si>
    <t>2.1</t>
  </si>
  <si>
    <t>Съём показаний и проверка узлов учета э/э собственников ИЖД</t>
  </si>
  <si>
    <t>УТЭ</t>
  </si>
  <si>
    <t>2.2</t>
  </si>
  <si>
    <t>Организация целевых рейдов по выявлению коммерческих потерь</t>
  </si>
  <si>
    <t>2.3</t>
  </si>
  <si>
    <t>Проведение периодических проверок приборов учета электрической энергии Потребителей (юридических лиц) на предмет их исправной работы и снятия показаний</t>
  </si>
  <si>
    <t>2.4</t>
  </si>
  <si>
    <t>Составление и анализ небалансов электрической энергии по              ТП 6-10/0,4кВ</t>
  </si>
  <si>
    <t>2.5</t>
  </si>
  <si>
    <t>Внедрение программного продукта, обеспечивающего автоматизацию процесса регистрации и учета электрической энергии</t>
  </si>
  <si>
    <t>2.6</t>
  </si>
  <si>
    <t>2.7</t>
  </si>
  <si>
    <t>Внедрение АСКУЭ</t>
  </si>
  <si>
    <t xml:space="preserve">Перевод общедомовых приборов учета в разряд расчетных                                                                                     </t>
  </si>
  <si>
    <t>Установка антимагнитных пломб на приборы учета электрической энергии потребителей</t>
  </si>
  <si>
    <t>2.8</t>
  </si>
  <si>
    <t>Сроки исполнения</t>
  </si>
  <si>
    <t>В течении года</t>
  </si>
  <si>
    <t>Периодически в течении года</t>
  </si>
  <si>
    <t>Ежемесячно в течении года</t>
  </si>
  <si>
    <t>Ежеквартально в течении года</t>
  </si>
  <si>
    <t xml:space="preserve">Перечень мероприятий по снижению размеров потерь в сетях, а также о сроках их исполнения и источниках финансирования на 2015 год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</si>
</sst>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D9D8"/>
        <bgColor indexed="64"/>
      </patternFill>
    </fill>
    <fill>
      <patternFill patternType="solid">
        <fgColor rgb="FFFF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166" fontId="7" fillId="0" borderId="2" xfId="1" applyNumberFormat="1" applyFont="1" applyFill="1" applyBorder="1" applyAlignment="1">
      <alignment horizontal="center" vertical="center" wrapText="1"/>
    </xf>
    <xf numFmtId="10" fontId="7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10" fontId="7" fillId="0" borderId="2" xfId="1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10" fontId="5" fillId="3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5" fillId="3" borderId="3" xfId="1" applyNumberFormat="1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F9999"/>
      <color rgb="FF25FBFB"/>
      <color rgb="FFF0D9D8"/>
      <color rgb="FF28F3F8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5;&#1088;&#1072;&#1084;&#1084;&#1072;%20&#1101;&#1085;&#1077;&#1088;&#1075;&#1086;&#1089;&#1073;&#1077;&#1088;&#1077;&#1078;&#1077;&#1085;&#1080;&#1103;%20&#1085;&#1072;%202014%20&#1075;&#1075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айта 2013"/>
      <sheetName val="Для сайта 2014"/>
      <sheetName val="2014г."/>
      <sheetName val="2015г."/>
      <sheetName val="2016г."/>
      <sheetName val="2017г."/>
      <sheetName val="Для ССК"/>
      <sheetName val="Лист1"/>
      <sheetName val="Для П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74" zoomScaleNormal="74" zoomScaleSheetLayoutView="64" workbookViewId="0">
      <selection activeCell="A3" sqref="A3"/>
    </sheetView>
  </sheetViews>
  <sheetFormatPr defaultRowHeight="12.75"/>
  <cols>
    <col min="1" max="1" width="8.7109375" style="1" customWidth="1"/>
    <col min="2" max="2" width="77" style="1" customWidth="1"/>
    <col min="3" max="3" width="15.5703125" style="1" hidden="1" customWidth="1"/>
    <col min="4" max="4" width="13.85546875" style="2" hidden="1" customWidth="1"/>
    <col min="5" max="5" width="18" style="1" hidden="1" customWidth="1"/>
    <col min="6" max="6" width="22" style="1" hidden="1" customWidth="1"/>
    <col min="7" max="7" width="11.85546875" style="1" hidden="1" customWidth="1"/>
    <col min="8" max="8" width="10.5703125" style="1" hidden="1" customWidth="1"/>
    <col min="9" max="9" width="18.42578125" style="1" hidden="1" customWidth="1"/>
    <col min="10" max="10" width="20.7109375" style="1" hidden="1" customWidth="1"/>
    <col min="11" max="11" width="15.85546875" style="29" hidden="1" customWidth="1"/>
    <col min="12" max="12" width="15.85546875" style="1" hidden="1" customWidth="1"/>
    <col min="13" max="13" width="13.28515625" style="1" hidden="1" customWidth="1"/>
    <col min="14" max="16" width="0" style="1" hidden="1" customWidth="1"/>
    <col min="17" max="17" width="23.42578125" style="1" hidden="1" customWidth="1"/>
    <col min="18" max="18" width="13.5703125" style="1" hidden="1" customWidth="1"/>
    <col min="19" max="19" width="48.28515625" style="1" customWidth="1"/>
    <col min="20" max="20" width="38.42578125" style="1" customWidth="1"/>
    <col min="21" max="16384" width="9.140625" style="1"/>
  </cols>
  <sheetData>
    <row r="1" spans="1:20" ht="30" customHeight="1">
      <c r="K1" s="3"/>
      <c r="M1" s="3"/>
    </row>
    <row r="2" spans="1:20" ht="66.75" customHeight="1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30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20" ht="34.5" customHeight="1">
      <c r="A4" s="55" t="s">
        <v>0</v>
      </c>
      <c r="B4" s="56" t="s">
        <v>1</v>
      </c>
      <c r="C4" s="56" t="s">
        <v>2</v>
      </c>
      <c r="D4" s="57" t="s">
        <v>3</v>
      </c>
      <c r="E4" s="56" t="s">
        <v>4</v>
      </c>
      <c r="F4" s="56" t="s">
        <v>5</v>
      </c>
      <c r="G4" s="62" t="s">
        <v>6</v>
      </c>
      <c r="H4" s="62"/>
      <c r="I4" s="62"/>
      <c r="J4" s="56" t="s">
        <v>7</v>
      </c>
      <c r="K4" s="58" t="s">
        <v>8</v>
      </c>
      <c r="L4" s="56" t="s">
        <v>9</v>
      </c>
      <c r="M4" s="56" t="s">
        <v>10</v>
      </c>
      <c r="N4" s="40"/>
      <c r="O4" s="40"/>
      <c r="P4" s="40"/>
      <c r="Q4" s="40"/>
      <c r="R4" s="40"/>
      <c r="S4" s="56" t="s">
        <v>49</v>
      </c>
      <c r="T4" s="56" t="s">
        <v>11</v>
      </c>
    </row>
    <row r="5" spans="1:20" s="7" customFormat="1" ht="38.1" customHeight="1" thickBot="1">
      <c r="A5" s="42">
        <v>1</v>
      </c>
      <c r="B5" s="41" t="s">
        <v>12</v>
      </c>
      <c r="C5" s="43"/>
      <c r="D5" s="44"/>
      <c r="E5" s="45"/>
      <c r="F5" s="46" t="e">
        <f>F6+#REF!+F7+F8+F9+#REF!+F10+F11+#REF!</f>
        <v>#REF!</v>
      </c>
      <c r="G5" s="63" t="e">
        <f>G6+#REF!+G7+G8+G9+#REF!+G10+G11+#REF!</f>
        <v>#REF!</v>
      </c>
      <c r="H5" s="64"/>
      <c r="I5" s="47" t="e">
        <f>I6+#REF!+I7+I8+I9+#REF!+I10+I11+#REF!</f>
        <v>#REF!</v>
      </c>
      <c r="J5" s="46" t="e">
        <f>J6+#REF!+J7+J8+J9+#REF!+J10+J11+#REF!</f>
        <v>#REF!</v>
      </c>
      <c r="K5" s="48"/>
      <c r="L5" s="49"/>
      <c r="M5" s="46" t="e">
        <f>M6+#REF!+M7+M8+M9+#REF!+M10+M11+#REF!</f>
        <v>#REF!</v>
      </c>
      <c r="N5" s="50"/>
      <c r="O5" s="50"/>
      <c r="P5" s="50"/>
      <c r="Q5" s="50"/>
      <c r="R5" s="50"/>
      <c r="S5" s="51"/>
      <c r="T5" s="51"/>
    </row>
    <row r="6" spans="1:20" ht="49.5" customHeight="1" thickBot="1">
      <c r="A6" s="13" t="s">
        <v>13</v>
      </c>
      <c r="B6" s="14" t="s">
        <v>14</v>
      </c>
      <c r="C6" s="8" t="s">
        <v>15</v>
      </c>
      <c r="D6" s="28">
        <v>2</v>
      </c>
      <c r="E6" s="11">
        <v>10928.47</v>
      </c>
      <c r="F6" s="11">
        <v>34555.82</v>
      </c>
      <c r="G6" s="60" t="e">
        <f t="shared" ref="G6:G11" si="0">M6*$Q$10</f>
        <v>#REF!</v>
      </c>
      <c r="H6" s="61"/>
      <c r="I6" s="10" t="e">
        <f t="shared" ref="I6:I11" si="1">G6/Q$7</f>
        <v>#REF!</v>
      </c>
      <c r="J6" s="11" t="e">
        <f t="shared" ref="J6:J11" si="2">G6*($Q$11+$Q$12)</f>
        <v>#REF!</v>
      </c>
      <c r="K6" s="12" t="e">
        <f>F6/J6</f>
        <v>#REF!</v>
      </c>
      <c r="L6" s="8" t="s">
        <v>16</v>
      </c>
      <c r="M6" s="9">
        <v>5.0000000000000001E-3</v>
      </c>
      <c r="Q6" s="30">
        <v>542102154</v>
      </c>
      <c r="R6" s="31">
        <v>2012</v>
      </c>
      <c r="S6" s="27" t="s">
        <v>50</v>
      </c>
      <c r="T6" s="27" t="s">
        <v>17</v>
      </c>
    </row>
    <row r="7" spans="1:20" ht="49.5" customHeight="1" thickBot="1">
      <c r="A7" s="32" t="s">
        <v>18</v>
      </c>
      <c r="B7" s="39" t="s">
        <v>21</v>
      </c>
      <c r="C7" s="38" t="s">
        <v>15</v>
      </c>
      <c r="D7" s="33">
        <v>12</v>
      </c>
      <c r="E7" s="34">
        <v>381.2</v>
      </c>
      <c r="F7" s="34">
        <v>4821.42</v>
      </c>
      <c r="G7" s="60" t="e">
        <f t="shared" si="0"/>
        <v>#REF!</v>
      </c>
      <c r="H7" s="61"/>
      <c r="I7" s="35" t="e">
        <f t="shared" si="1"/>
        <v>#REF!</v>
      </c>
      <c r="J7" s="34" t="e">
        <f t="shared" si="2"/>
        <v>#REF!</v>
      </c>
      <c r="K7" s="36" t="e">
        <f t="shared" ref="K7:K10" si="3">F7/J7</f>
        <v>#REF!</v>
      </c>
      <c r="L7" s="38" t="s">
        <v>16</v>
      </c>
      <c r="M7" s="37">
        <v>5.0000000000000001E-3</v>
      </c>
      <c r="Q7" s="30">
        <v>543672182</v>
      </c>
      <c r="R7" s="31">
        <v>2013</v>
      </c>
      <c r="S7" s="27" t="s">
        <v>50</v>
      </c>
      <c r="T7" s="27" t="s">
        <v>17</v>
      </c>
    </row>
    <row r="8" spans="1:20" ht="49.5" customHeight="1" thickBot="1">
      <c r="A8" s="32" t="s">
        <v>20</v>
      </c>
      <c r="B8" s="39" t="s">
        <v>23</v>
      </c>
      <c r="C8" s="38" t="s">
        <v>15</v>
      </c>
      <c r="D8" s="33"/>
      <c r="E8" s="34"/>
      <c r="F8" s="34">
        <v>770480.2</v>
      </c>
      <c r="G8" s="60" t="e">
        <f t="shared" si="0"/>
        <v>#REF!</v>
      </c>
      <c r="H8" s="61"/>
      <c r="I8" s="35" t="e">
        <f t="shared" si="1"/>
        <v>#REF!</v>
      </c>
      <c r="J8" s="34" t="e">
        <f t="shared" si="2"/>
        <v>#REF!</v>
      </c>
      <c r="K8" s="36" t="e">
        <f t="shared" si="3"/>
        <v>#REF!</v>
      </c>
      <c r="L8" s="38" t="s">
        <v>24</v>
      </c>
      <c r="M8" s="37">
        <v>5.0000000000000001E-3</v>
      </c>
      <c r="Q8" s="30">
        <f>Q7*R8</f>
        <v>119064207.858</v>
      </c>
      <c r="R8" s="31">
        <v>0.219</v>
      </c>
      <c r="S8" s="27" t="s">
        <v>50</v>
      </c>
      <c r="T8" s="27" t="s">
        <v>17</v>
      </c>
    </row>
    <row r="9" spans="1:20" ht="49.5" customHeight="1" thickBot="1">
      <c r="A9" s="32" t="s">
        <v>22</v>
      </c>
      <c r="B9" s="39" t="s">
        <v>26</v>
      </c>
      <c r="C9" s="38" t="s">
        <v>27</v>
      </c>
      <c r="D9" s="33">
        <v>57.19</v>
      </c>
      <c r="E9" s="34">
        <v>392814.97</v>
      </c>
      <c r="F9" s="34">
        <v>16954404.760000002</v>
      </c>
      <c r="G9" s="60" t="e">
        <f t="shared" si="0"/>
        <v>#REF!</v>
      </c>
      <c r="H9" s="61"/>
      <c r="I9" s="35" t="e">
        <f t="shared" si="1"/>
        <v>#REF!</v>
      </c>
      <c r="J9" s="34" t="e">
        <f t="shared" si="2"/>
        <v>#REF!</v>
      </c>
      <c r="K9" s="36" t="e">
        <f t="shared" si="3"/>
        <v>#REF!</v>
      </c>
      <c r="L9" s="38" t="s">
        <v>19</v>
      </c>
      <c r="M9" s="37">
        <v>5.0000000000000001E-3</v>
      </c>
      <c r="Q9" s="30">
        <f>Q6-Q7</f>
        <v>-1570028</v>
      </c>
      <c r="R9" s="31"/>
      <c r="S9" s="27" t="s">
        <v>50</v>
      </c>
      <c r="T9" s="27" t="s">
        <v>17</v>
      </c>
    </row>
    <row r="10" spans="1:20" ht="49.5" customHeight="1" thickBot="1">
      <c r="A10" s="32" t="s">
        <v>25</v>
      </c>
      <c r="B10" s="39" t="s">
        <v>29</v>
      </c>
      <c r="C10" s="38"/>
      <c r="D10" s="33"/>
      <c r="E10" s="34"/>
      <c r="F10" s="34">
        <v>12679765.83</v>
      </c>
      <c r="G10" s="60" t="e">
        <f t="shared" si="0"/>
        <v>#REF!</v>
      </c>
      <c r="H10" s="61"/>
      <c r="I10" s="35" t="e">
        <f t="shared" si="1"/>
        <v>#REF!</v>
      </c>
      <c r="J10" s="34" t="e">
        <f t="shared" si="2"/>
        <v>#REF!</v>
      </c>
      <c r="K10" s="36" t="e">
        <f t="shared" si="3"/>
        <v>#REF!</v>
      </c>
      <c r="L10" s="38" t="s">
        <v>19</v>
      </c>
      <c r="M10" s="37">
        <v>5.0000000000000001E-3</v>
      </c>
      <c r="Q10" s="30" t="e">
        <f>R10*Q7</f>
        <v>#REF!</v>
      </c>
      <c r="R10" s="31" t="e">
        <f>#REF!-R8</f>
        <v>#REF!</v>
      </c>
      <c r="S10" s="27" t="s">
        <v>50</v>
      </c>
      <c r="T10" s="27" t="s">
        <v>17</v>
      </c>
    </row>
    <row r="11" spans="1:20" ht="49.5" customHeight="1" thickBot="1">
      <c r="A11" s="32" t="s">
        <v>28</v>
      </c>
      <c r="B11" s="39" t="s">
        <v>30</v>
      </c>
      <c r="C11" s="38" t="s">
        <v>27</v>
      </c>
      <c r="D11" s="33">
        <v>6.35</v>
      </c>
      <c r="E11" s="34">
        <v>1632349.61</v>
      </c>
      <c r="F11" s="34">
        <v>7828259.0199999996</v>
      </c>
      <c r="G11" s="60" t="e">
        <f t="shared" si="0"/>
        <v>#REF!</v>
      </c>
      <c r="H11" s="61"/>
      <c r="I11" s="35" t="e">
        <f t="shared" si="1"/>
        <v>#REF!</v>
      </c>
      <c r="J11" s="34" t="e">
        <f t="shared" si="2"/>
        <v>#REF!</v>
      </c>
      <c r="K11" s="36" t="e">
        <f>F11/J11</f>
        <v>#REF!</v>
      </c>
      <c r="L11" s="38" t="s">
        <v>19</v>
      </c>
      <c r="M11" s="37">
        <v>5.0000000000000001E-3</v>
      </c>
      <c r="Q11" s="30">
        <v>1.57</v>
      </c>
      <c r="R11" s="31"/>
      <c r="S11" s="27" t="s">
        <v>50</v>
      </c>
      <c r="T11" s="27" t="s">
        <v>17</v>
      </c>
    </row>
    <row r="12" spans="1:20" s="7" customFormat="1" ht="46.5" customHeight="1" thickBot="1">
      <c r="A12" s="42">
        <v>2</v>
      </c>
      <c r="B12" s="41" t="s">
        <v>31</v>
      </c>
      <c r="C12" s="43"/>
      <c r="D12" s="44"/>
      <c r="E12" s="45"/>
      <c r="F12" s="46" t="e">
        <f>#REF!+#REF!+F13+F14+F15+F16+F17+#REF!+F19+F20</f>
        <v>#REF!</v>
      </c>
      <c r="G12" s="65" t="e">
        <f>#REF!+#REF!+G13+G14+G15+G16+G17+#REF!+#REF!+#REF!</f>
        <v>#REF!</v>
      </c>
      <c r="H12" s="66" t="e">
        <f>#REF!+#REF!+H13+H14+H15+H16+H17+#REF!+#REF!+#REF!+#REF!+#REF!</f>
        <v>#REF!</v>
      </c>
      <c r="I12" s="47" t="e">
        <f>#REF!+#REF!+I13+I14+I15+I16+I17+#REF!+#REF!+#REF!</f>
        <v>#REF!</v>
      </c>
      <c r="J12" s="46" t="e">
        <f>#REF!+#REF!+J13+J14+J15+J16+J17+#REF!+#REF!+#REF!</f>
        <v>#REF!</v>
      </c>
      <c r="K12" s="48"/>
      <c r="L12" s="49"/>
      <c r="M12" s="46" t="e">
        <f>#REF!+#REF!+M13+M14+M15+M16+M17+#REF!+#REF!+#REF!</f>
        <v>#REF!</v>
      </c>
      <c r="N12" s="50"/>
      <c r="O12" s="50"/>
      <c r="P12" s="50"/>
      <c r="Q12" s="52">
        <v>1.7</v>
      </c>
      <c r="R12" s="53"/>
      <c r="S12" s="51"/>
      <c r="T12" s="51"/>
    </row>
    <row r="13" spans="1:20" ht="49.5" customHeight="1" thickBot="1">
      <c r="A13" s="32" t="s">
        <v>32</v>
      </c>
      <c r="B13" s="39" t="s">
        <v>33</v>
      </c>
      <c r="C13" s="38" t="s">
        <v>15</v>
      </c>
      <c r="D13" s="33"/>
      <c r="E13" s="34"/>
      <c r="F13" s="34">
        <v>37261047.439999998</v>
      </c>
      <c r="G13" s="60">
        <v>363137</v>
      </c>
      <c r="H13" s="61"/>
      <c r="I13" s="35">
        <f>G13/Q$7</f>
        <v>6.6793375129868245E-4</v>
      </c>
      <c r="J13" s="34">
        <f>G13*($Q$11+$Q$12)</f>
        <v>1187457.99</v>
      </c>
      <c r="K13" s="36">
        <f>F13/J13</f>
        <v>31.378834244064496</v>
      </c>
      <c r="L13" s="38" t="s">
        <v>34</v>
      </c>
      <c r="M13" s="37">
        <v>0.13</v>
      </c>
      <c r="Q13" s="30"/>
      <c r="R13" s="31"/>
      <c r="S13" s="27" t="s">
        <v>50</v>
      </c>
      <c r="T13" s="27" t="s">
        <v>17</v>
      </c>
    </row>
    <row r="14" spans="1:20" ht="49.5" customHeight="1" thickBot="1">
      <c r="A14" s="32" t="s">
        <v>35</v>
      </c>
      <c r="B14" s="39" t="s">
        <v>36</v>
      </c>
      <c r="C14" s="38" t="s">
        <v>15</v>
      </c>
      <c r="D14" s="33">
        <v>61</v>
      </c>
      <c r="E14" s="34">
        <v>2194</v>
      </c>
      <c r="F14" s="34">
        <v>141061.04</v>
      </c>
      <c r="G14" s="60">
        <v>26105</v>
      </c>
      <c r="H14" s="61"/>
      <c r="I14" s="35">
        <f>G14/Q$7</f>
        <v>4.8016067152760819E-5</v>
      </c>
      <c r="J14" s="34">
        <f>G14*($Q$11+$Q$12)</f>
        <v>85363.35</v>
      </c>
      <c r="K14" s="36">
        <f>F14/J14</f>
        <v>1.6524777905271992</v>
      </c>
      <c r="L14" s="38" t="s">
        <v>34</v>
      </c>
      <c r="M14" s="37">
        <v>0.05</v>
      </c>
      <c r="Q14" s="30"/>
      <c r="R14" s="31"/>
      <c r="S14" s="27" t="s">
        <v>51</v>
      </c>
      <c r="T14" s="27" t="s">
        <v>17</v>
      </c>
    </row>
    <row r="15" spans="1:20" ht="65.25" customHeight="1" thickBot="1">
      <c r="A15" s="32" t="s">
        <v>37</v>
      </c>
      <c r="B15" s="39" t="s">
        <v>38</v>
      </c>
      <c r="C15" s="38" t="s">
        <v>15</v>
      </c>
      <c r="D15" s="33">
        <v>29332</v>
      </c>
      <c r="E15" s="34">
        <v>372.91</v>
      </c>
      <c r="F15" s="34">
        <v>11528858.710000001</v>
      </c>
      <c r="G15" s="60">
        <v>345519</v>
      </c>
      <c r="H15" s="61"/>
      <c r="I15" s="35">
        <f>G15/Q$7</f>
        <v>6.355281940836914E-4</v>
      </c>
      <c r="J15" s="34">
        <f>G15*($Q$11+$Q$12)</f>
        <v>1129847.1300000001</v>
      </c>
      <c r="K15" s="36">
        <f>F15/J15</f>
        <v>10.20391024934497</v>
      </c>
      <c r="L15" s="38" t="s">
        <v>34</v>
      </c>
      <c r="M15" s="37">
        <v>0.17</v>
      </c>
      <c r="Q15" s="30"/>
      <c r="R15" s="31"/>
      <c r="S15" s="27" t="s">
        <v>53</v>
      </c>
      <c r="T15" s="27" t="s">
        <v>17</v>
      </c>
    </row>
    <row r="16" spans="1:20" ht="49.5" customHeight="1" thickBot="1">
      <c r="A16" s="32" t="s">
        <v>39</v>
      </c>
      <c r="B16" s="39" t="s">
        <v>40</v>
      </c>
      <c r="C16" s="38" t="s">
        <v>15</v>
      </c>
      <c r="D16" s="33">
        <v>7980</v>
      </c>
      <c r="E16" s="34">
        <v>115.47</v>
      </c>
      <c r="F16" s="34">
        <v>991655.44</v>
      </c>
      <c r="G16" s="60" t="e">
        <f>M16*$Q$10</f>
        <v>#REF!</v>
      </c>
      <c r="H16" s="61"/>
      <c r="I16" s="35" t="e">
        <f>G16/Q$7</f>
        <v>#REF!</v>
      </c>
      <c r="J16" s="34" t="e">
        <f>G16*($Q$11+$Q$12)</f>
        <v>#REF!</v>
      </c>
      <c r="K16" s="36" t="e">
        <f>F16/J16</f>
        <v>#REF!</v>
      </c>
      <c r="L16" s="38" t="s">
        <v>34</v>
      </c>
      <c r="M16" s="37">
        <v>0.01</v>
      </c>
      <c r="Q16" s="30"/>
      <c r="R16" s="31"/>
      <c r="S16" s="27" t="s">
        <v>52</v>
      </c>
      <c r="T16" s="27" t="s">
        <v>17</v>
      </c>
    </row>
    <row r="17" spans="1:20" ht="58.5" customHeight="1" thickBot="1">
      <c r="A17" s="32" t="s">
        <v>41</v>
      </c>
      <c r="B17" s="39" t="s">
        <v>42</v>
      </c>
      <c r="C17" s="38" t="s">
        <v>15</v>
      </c>
      <c r="D17" s="33">
        <v>3</v>
      </c>
      <c r="E17" s="34">
        <v>30000</v>
      </c>
      <c r="F17" s="34">
        <v>94860</v>
      </c>
      <c r="G17" s="60" t="e">
        <f>M17*$Q$10</f>
        <v>#REF!</v>
      </c>
      <c r="H17" s="61"/>
      <c r="I17" s="35" t="e">
        <f>G17/Q$7</f>
        <v>#REF!</v>
      </c>
      <c r="J17" s="34" t="e">
        <f>G17*($Q$11+$Q$12)</f>
        <v>#REF!</v>
      </c>
      <c r="K17" s="36" t="e">
        <f>F17/J17</f>
        <v>#REF!</v>
      </c>
      <c r="L17" s="38" t="s">
        <v>34</v>
      </c>
      <c r="M17" s="37">
        <v>5.0000000000000001E-3</v>
      </c>
      <c r="Q17" s="30"/>
      <c r="R17" s="31"/>
      <c r="S17" s="27" t="s">
        <v>50</v>
      </c>
      <c r="T17" s="27" t="s">
        <v>17</v>
      </c>
    </row>
    <row r="18" spans="1:20" ht="49.5" customHeight="1" thickBot="1">
      <c r="A18" s="32" t="s">
        <v>43</v>
      </c>
      <c r="B18" s="39" t="s">
        <v>45</v>
      </c>
      <c r="C18" s="38"/>
      <c r="D18" s="33"/>
      <c r="E18" s="34"/>
      <c r="F18" s="34"/>
      <c r="G18" s="60"/>
      <c r="H18" s="61"/>
      <c r="I18" s="35"/>
      <c r="J18" s="34"/>
      <c r="K18" s="36"/>
      <c r="L18" s="38"/>
      <c r="M18" s="37"/>
      <c r="Q18" s="30"/>
      <c r="R18" s="31"/>
      <c r="S18" s="27" t="s">
        <v>50</v>
      </c>
      <c r="T18" s="27" t="s">
        <v>17</v>
      </c>
    </row>
    <row r="19" spans="1:20" ht="49.5" customHeight="1" thickBot="1">
      <c r="A19" s="32" t="s">
        <v>44</v>
      </c>
      <c r="B19" s="39" t="s">
        <v>46</v>
      </c>
      <c r="C19" s="38" t="s">
        <v>15</v>
      </c>
      <c r="D19" s="33">
        <v>62</v>
      </c>
      <c r="E19" s="34">
        <f>F19/D19</f>
        <v>35284.513870967741</v>
      </c>
      <c r="F19" s="34">
        <v>2187639.86</v>
      </c>
      <c r="G19" s="60"/>
      <c r="H19" s="61"/>
      <c r="I19" s="35"/>
      <c r="J19" s="34"/>
      <c r="K19" s="36"/>
      <c r="L19" s="38"/>
      <c r="M19" s="37"/>
      <c r="Q19" s="30"/>
      <c r="R19" s="31"/>
      <c r="S19" s="27" t="s">
        <v>50</v>
      </c>
      <c r="T19" s="27" t="s">
        <v>17</v>
      </c>
    </row>
    <row r="20" spans="1:20" ht="49.5" customHeight="1" thickBot="1">
      <c r="A20" s="32" t="s">
        <v>48</v>
      </c>
      <c r="B20" s="39" t="s">
        <v>47</v>
      </c>
      <c r="C20" s="38" t="s">
        <v>15</v>
      </c>
      <c r="D20" s="33">
        <v>2372</v>
      </c>
      <c r="E20" s="34">
        <v>9394.7099999999991</v>
      </c>
      <c r="F20" s="34">
        <v>2221453.3199999998</v>
      </c>
      <c r="G20" s="60"/>
      <c r="H20" s="61"/>
      <c r="I20" s="35"/>
      <c r="J20" s="34"/>
      <c r="K20" s="36"/>
      <c r="L20" s="38"/>
      <c r="M20" s="37"/>
      <c r="Q20" s="30"/>
      <c r="R20" s="31"/>
      <c r="S20" s="27" t="s">
        <v>50</v>
      </c>
      <c r="T20" s="27" t="s">
        <v>17</v>
      </c>
    </row>
    <row r="21" spans="1:20" s="25" customFormat="1" ht="20.25" customHeight="1">
      <c r="A21" s="15"/>
      <c r="B21" s="16"/>
      <c r="C21" s="17"/>
      <c r="D21" s="18"/>
      <c r="E21" s="19"/>
      <c r="F21" s="19"/>
      <c r="G21" s="20"/>
      <c r="H21" s="20"/>
      <c r="I21" s="21"/>
      <c r="J21" s="19"/>
      <c r="K21" s="22"/>
      <c r="L21" s="23"/>
      <c r="M21" s="24"/>
      <c r="S21" s="54"/>
      <c r="T21" s="26"/>
    </row>
  </sheetData>
  <mergeCells count="18">
    <mergeCell ref="G18:H18"/>
    <mergeCell ref="G19:H19"/>
    <mergeCell ref="G20:H20"/>
    <mergeCell ref="G13:H13"/>
    <mergeCell ref="G14:H14"/>
    <mergeCell ref="G15:H15"/>
    <mergeCell ref="G16:H16"/>
    <mergeCell ref="G17:H17"/>
    <mergeCell ref="G9:H9"/>
    <mergeCell ref="G8:H8"/>
    <mergeCell ref="G10:H10"/>
    <mergeCell ref="G11:H11"/>
    <mergeCell ref="G12:H12"/>
    <mergeCell ref="A2:T2"/>
    <mergeCell ref="G7:H7"/>
    <mergeCell ref="G4:I4"/>
    <mergeCell ref="G5:H5"/>
    <mergeCell ref="G6:H6"/>
  </mergeCells>
  <printOptions horizontalCentered="1"/>
  <pageMargins left="0.27559055118110237" right="0.23622047244094491" top="0" bottom="0" header="0.51181102362204722" footer="0.51181102362204722"/>
  <pageSetup paperSize="9" scale="65" firstPageNumber="0" fitToHeight="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сайта 2015</vt:lpstr>
      <vt:lpstr>Лист1</vt:lpstr>
      <vt:lpstr>'Для сайта 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USNCOMPUTERS</dc:creator>
  <cp:lastModifiedBy>USNCOMPUTERS</cp:lastModifiedBy>
  <cp:lastPrinted>2015-09-01T05:59:38Z</cp:lastPrinted>
  <dcterms:created xsi:type="dcterms:W3CDTF">2014-02-06T07:00:21Z</dcterms:created>
  <dcterms:modified xsi:type="dcterms:W3CDTF">2015-10-05T12:52:54Z</dcterms:modified>
</cp:coreProperties>
</file>