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35" windowHeight="12780"/>
  </bookViews>
  <sheets>
    <sheet name="2016" sheetId="3" r:id="rId1"/>
  </sheets>
  <externalReferences>
    <externalReference r:id="rId2"/>
  </externalReferences>
  <definedNames>
    <definedName name="_xlnm.Print_Area" localSheetId="0">'2016'!$A$1:$H$100</definedName>
  </definedNames>
  <calcPr calcId="125725"/>
</workbook>
</file>

<file path=xl/calcChain.xml><?xml version="1.0" encoding="utf-8"?>
<calcChain xmlns="http://schemas.openxmlformats.org/spreadsheetml/2006/main">
  <c r="C54" i="3"/>
  <c r="D54" s="1"/>
  <c r="E54" s="1"/>
  <c r="F54" s="1"/>
  <c r="B54"/>
  <c r="G100" l="1"/>
  <c r="H45" l="1"/>
  <c r="H44"/>
  <c r="F44"/>
  <c r="G44" s="1"/>
  <c r="H43"/>
  <c r="F43"/>
  <c r="G43" s="1"/>
  <c r="H42"/>
  <c r="F42"/>
  <c r="G42" s="1"/>
  <c r="F38"/>
  <c r="G38" s="1"/>
  <c r="F37"/>
  <c r="G37" s="1"/>
  <c r="H36"/>
  <c r="F36"/>
  <c r="G36" s="1"/>
  <c r="H35"/>
  <c r="F35"/>
  <c r="G35" s="1"/>
  <c r="F34"/>
  <c r="G34" s="1"/>
  <c r="F33"/>
  <c r="G33" s="1"/>
  <c r="F32"/>
  <c r="G32" s="1"/>
  <c r="F31"/>
  <c r="G31" s="1"/>
  <c r="F30"/>
  <c r="G30" s="1"/>
  <c r="F29"/>
  <c r="G29" s="1"/>
  <c r="G39" s="1"/>
  <c r="G27"/>
  <c r="F27"/>
  <c r="G26"/>
  <c r="F26"/>
  <c r="G25"/>
  <c r="F25"/>
  <c r="G24"/>
  <c r="F24"/>
  <c r="G23"/>
  <c r="F23"/>
  <c r="G22"/>
  <c r="F22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G28" s="1"/>
  <c r="C7"/>
  <c r="D7" s="1"/>
  <c r="E7" s="1"/>
  <c r="F7" s="1"/>
  <c r="B7"/>
  <c r="G40" l="1"/>
  <c r="G41" s="1"/>
</calcChain>
</file>

<file path=xl/sharedStrings.xml><?xml version="1.0" encoding="utf-8"?>
<sst xmlns="http://schemas.openxmlformats.org/spreadsheetml/2006/main" count="144" uniqueCount="70">
  <si>
    <t xml:space="preserve">Напряжение, кВ 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</si>
  <si>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</si>
  <si>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</si>
  <si>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</si>
  <si>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</si>
  <si>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Объем условных единиц</t>
  </si>
  <si>
    <t>у/100км</t>
  </si>
  <si>
    <t>км</t>
  </si>
  <si>
    <t>у</t>
  </si>
  <si>
    <t>7 = 5 * 6 /100</t>
  </si>
  <si>
    <t>ВЛЭП</t>
  </si>
  <si>
    <t>-</t>
  </si>
  <si>
    <t>металл</t>
  </si>
  <si>
    <t>400-500</t>
  </si>
  <si>
    <t>ж/бетон</t>
  </si>
  <si>
    <t>дерево</t>
  </si>
  <si>
    <t>110-150</t>
  </si>
  <si>
    <t>КЛЭП</t>
  </si>
  <si>
    <t xml:space="preserve">ВН, всего </t>
  </si>
  <si>
    <t xml:space="preserve"> 1 - 20 </t>
  </si>
  <si>
    <t>дерево на ж/б пасынках</t>
  </si>
  <si>
    <t>ж/бетон, металл</t>
  </si>
  <si>
    <t xml:space="preserve"> 20 -35</t>
  </si>
  <si>
    <t xml:space="preserve"> 3 - 10</t>
  </si>
  <si>
    <t>СН 1, всего</t>
  </si>
  <si>
    <t>СН 2, всего</t>
  </si>
  <si>
    <t>СН, всего</t>
  </si>
  <si>
    <t xml:space="preserve">0,4 кВ </t>
  </si>
  <si>
    <t>п/п</t>
  </si>
  <si>
    <t>Наименование</t>
  </si>
  <si>
    <t>Единица измерения</t>
  </si>
  <si>
    <t>Количество условных единиц (у) на единицу измерения</t>
  </si>
  <si>
    <t>Количество единиц измерения</t>
  </si>
  <si>
    <t>у/ед.изм.</t>
  </si>
  <si>
    <t>ед.изм.</t>
  </si>
  <si>
    <t>7=5*6</t>
  </si>
  <si>
    <t>Подстанция</t>
  </si>
  <si>
    <t>П/ст</t>
  </si>
  <si>
    <t xml:space="preserve"> 400 - 500</t>
  </si>
  <si>
    <t xml:space="preserve"> 110 - 150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</si>
  <si>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</si>
  <si>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</si>
  <si>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 xml:space="preserve"> 1 - 20</t>
  </si>
  <si>
    <t>Воздушный выключатель</t>
  </si>
  <si>
    <t>3 фазы</t>
  </si>
  <si>
    <t>Масляный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</si>
  <si>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</si>
  <si>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</si>
  <si>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</si>
  <si>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</si>
  <si>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</si>
  <si>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</si>
  <si>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</si>
  <si>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</si>
  <si>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</si>
  <si>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</si>
  <si>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</si>
  <si>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</si>
  <si>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</si>
  <si>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п/ст</t>
  </si>
  <si>
    <t>14.</t>
  </si>
  <si>
    <t>Итого</t>
  </si>
  <si>
    <t>ВН</t>
  </si>
  <si>
    <t>СН 1</t>
  </si>
  <si>
    <t>СН 2</t>
  </si>
  <si>
    <t>НН</t>
  </si>
  <si>
    <t>всего</t>
  </si>
  <si>
    <t>Объем воздушных линий электропередач (ВЛЭП) и кабельных линий электропередач (КЛЭП) АО "УСК" в условных единицах в зависимост от протяженности, напряжения, конструктивного использования и материала опор на 2016 год</t>
  </si>
  <si>
    <t>Прирост 2015</t>
  </si>
  <si>
    <t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АО "УСК" в условных единицах на 2016 год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</si>
</sst>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3" fillId="0" borderId="0" xfId="1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 indent="1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vertical="center" indent="1"/>
    </xf>
    <xf numFmtId="4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7" fontId="0" fillId="0" borderId="2" xfId="0" applyNumberFormat="1" applyFont="1" applyFill="1" applyBorder="1" applyAlignment="1">
      <alignment horizontal="left" vertical="center" wrapText="1" indent="1"/>
    </xf>
    <xf numFmtId="0" fontId="0" fillId="0" borderId="0" xfId="0" applyFont="1"/>
    <xf numFmtId="0" fontId="0" fillId="0" borderId="0" xfId="0" applyFill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7" fontId="0" fillId="0" borderId="0" xfId="0" applyNumberFormat="1" applyFont="1" applyFill="1" applyAlignment="1">
      <alignment horizontal="center"/>
    </xf>
    <xf numFmtId="165" fontId="0" fillId="0" borderId="2" xfId="0" applyNumberFormat="1" applyFont="1" applyFill="1" applyBorder="1" applyAlignment="1">
      <alignment horizontal="center" vertical="center"/>
    </xf>
    <xf numFmtId="17" fontId="0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indent="1"/>
    </xf>
    <xf numFmtId="0" fontId="4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indent="7"/>
    </xf>
    <xf numFmtId="0" fontId="0" fillId="0" borderId="5" xfId="0" applyFont="1" applyBorder="1" applyAlignment="1">
      <alignment horizontal="left" vertical="center" indent="7"/>
    </xf>
    <xf numFmtId="0" fontId="0" fillId="0" borderId="6" xfId="0" applyFont="1" applyBorder="1" applyAlignment="1">
      <alignment horizontal="left" vertical="center" indent="7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 indent="1"/>
    </xf>
    <xf numFmtId="17" fontId="0" fillId="0" borderId="2" xfId="0" applyNumberFormat="1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indent="7"/>
    </xf>
    <xf numFmtId="0" fontId="0" fillId="0" borderId="5" xfId="0" applyFont="1" applyFill="1" applyBorder="1" applyAlignment="1">
      <alignment horizontal="left" vertical="center" indent="7"/>
    </xf>
    <xf numFmtId="0" fontId="0" fillId="0" borderId="6" xfId="0" applyFont="1" applyFill="1" applyBorder="1" applyAlignment="1">
      <alignment horizontal="left" vertical="center" indent="7"/>
    </xf>
    <xf numFmtId="17" fontId="0" fillId="0" borderId="2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тарифы на 2002г с 1-0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3_%20&#1054;&#1041;&#1054;&#1056;&#1059;&#1044;&#1054;&#1042;&#1040;&#1053;&#1048;&#1045;%20&#1080;%20%20&#1059;&#1057;&#1051;&#1054;&#1042;&#1053;&#1067;&#1045;%20&#1045;&#1044;&#1048;&#1053;&#1048;&#1062;&#1067;/&#1059;&#1057;&#1051;&#1054;&#1042;&#1053;&#1067;&#1045;%20&#1045;&#1044;&#1048;&#1053;&#1048;&#1062;&#1067;/2016/&#1056;&#1040;&#1041;&#1054;&#1063;&#1048;&#1045;%20&#1059;&#1045;%20&#1087;&#1086;%20&#1092;.%20&#1055;%202.1.%20&#1055;%202.2%20&#1085;&#1072;%202016%20(&#1052;&#1042;&#1056;,%20&#1086;&#1073;&#1088;&#1072;&#1079;&#1077;&#109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1 итого"/>
      <sheetName val="2.2 итого"/>
      <sheetName val="2.1 Цильна"/>
      <sheetName val="2.2 Цильна"/>
      <sheetName val="2.1 Сенгилей"/>
      <sheetName val="2.2 Сенгилей"/>
      <sheetName val="2.1 Тереньга"/>
      <sheetName val="2.2 Тереньга"/>
      <sheetName val="2.1 Ульяновский"/>
      <sheetName val="2.2 Ульяновский"/>
      <sheetName val="Ишеевка Образец"/>
      <sheetName val="2.1 Николаевка"/>
      <sheetName val="2.2 Николаевка"/>
      <sheetName val="2.1 Новоспасск"/>
      <sheetName val="2.2 Новоспасск"/>
      <sheetName val="2.1 Павловка"/>
      <sheetName val="2.2 Павловка"/>
      <sheetName val="2.1 Радищево"/>
      <sheetName val="2.2 Радищево"/>
      <sheetName val="2.1 Ст.Кулатка"/>
      <sheetName val="2.2 Ст.Кулатка"/>
      <sheetName val="2.1 Димитровград"/>
      <sheetName val="2.2 Димитровград"/>
      <sheetName val="ДГЭС Образец 3163,044"/>
      <sheetName val="2.1 Мелекесский"/>
      <sheetName val="2.2 Мелекесский"/>
      <sheetName val="2.1 Н.Малыкла"/>
      <sheetName val="2.2 Н.Малыкла"/>
      <sheetName val="2.1 Чердаклы"/>
      <sheetName val="2.2 Чердаклы"/>
      <sheetName val="2.1 Майна"/>
      <sheetName val="2.2 Майна"/>
      <sheetName val="2.1 Вешкайма"/>
      <sheetName val="2.2 Вешкайма"/>
      <sheetName val="2.1 Карсун"/>
      <sheetName val="2.2 Карсун"/>
      <sheetName val="2.1 Сурск"/>
      <sheetName val="2.2 Сурск"/>
      <sheetName val="2.1 Барыш"/>
      <sheetName val="2.2 Барыш"/>
      <sheetName val="2.1 Б.Сызган"/>
      <sheetName val="2.2 Б.Сызган"/>
      <sheetName val="2.1 Кузоватово"/>
      <sheetName val="2.2 Кузоватово"/>
    </sheetNames>
    <sheetDataSet>
      <sheetData sheetId="0" refreshError="1"/>
      <sheetData sheetId="1" refreshError="1"/>
      <sheetData sheetId="2" refreshError="1">
        <row r="36">
          <cell r="F36">
            <v>0</v>
          </cell>
        </row>
        <row r="37">
          <cell r="F37">
            <v>11.48</v>
          </cell>
        </row>
        <row r="38">
          <cell r="F38">
            <v>21.78</v>
          </cell>
          <cell r="H38">
            <v>0.05</v>
          </cell>
        </row>
        <row r="39">
          <cell r="F39">
            <v>0</v>
          </cell>
        </row>
        <row r="40">
          <cell r="F40">
            <v>0.33</v>
          </cell>
        </row>
        <row r="44">
          <cell r="F44">
            <v>3.08</v>
          </cell>
        </row>
        <row r="45">
          <cell r="F45">
            <v>16.54</v>
          </cell>
        </row>
        <row r="46">
          <cell r="F46">
            <v>44.753</v>
          </cell>
          <cell r="H46">
            <v>0.40300000000000002</v>
          </cell>
        </row>
      </sheetData>
      <sheetData sheetId="3" refreshError="1"/>
      <sheetData sheetId="4" refreshError="1">
        <row r="36">
          <cell r="F36">
            <v>0</v>
          </cell>
        </row>
        <row r="37">
          <cell r="F37">
            <v>8.41</v>
          </cell>
        </row>
        <row r="38">
          <cell r="F38">
            <v>33.92</v>
          </cell>
        </row>
        <row r="40">
          <cell r="F40">
            <v>0.34</v>
          </cell>
        </row>
        <row r="44">
          <cell r="F44">
            <v>0.72</v>
          </cell>
        </row>
        <row r="45">
          <cell r="F45">
            <v>29.13</v>
          </cell>
        </row>
        <row r="46">
          <cell r="F46">
            <v>84.16</v>
          </cell>
        </row>
      </sheetData>
      <sheetData sheetId="5" refreshError="1"/>
      <sheetData sheetId="6" refreshError="1">
        <row r="36">
          <cell r="F36">
            <v>0</v>
          </cell>
        </row>
        <row r="37">
          <cell r="F37">
            <v>0.19</v>
          </cell>
        </row>
        <row r="38">
          <cell r="F38">
            <v>17</v>
          </cell>
        </row>
        <row r="40">
          <cell r="F40">
            <v>0</v>
          </cell>
        </row>
        <row r="44">
          <cell r="F44">
            <v>2.97</v>
          </cell>
          <cell r="H44">
            <v>0.77</v>
          </cell>
        </row>
        <row r="45">
          <cell r="F45">
            <v>12.51</v>
          </cell>
          <cell r="H45">
            <v>0.45</v>
          </cell>
        </row>
        <row r="46">
          <cell r="F46">
            <v>50.93</v>
          </cell>
          <cell r="H46">
            <v>0.31</v>
          </cell>
        </row>
      </sheetData>
      <sheetData sheetId="7" refreshError="1"/>
      <sheetData sheetId="8" refreshError="1">
        <row r="36">
          <cell r="F36">
            <v>0</v>
          </cell>
        </row>
        <row r="37">
          <cell r="F37">
            <v>1.1399999999999999</v>
          </cell>
        </row>
        <row r="38">
          <cell r="F38">
            <v>23.99</v>
          </cell>
          <cell r="H38">
            <v>0.16</v>
          </cell>
        </row>
        <row r="40">
          <cell r="F40">
            <v>3.93</v>
          </cell>
        </row>
        <row r="44">
          <cell r="F44">
            <v>7.93</v>
          </cell>
        </row>
        <row r="45">
          <cell r="F45">
            <v>63.739999999999995</v>
          </cell>
          <cell r="H45">
            <v>3.73</v>
          </cell>
        </row>
        <row r="46">
          <cell r="F46">
            <v>78.64</v>
          </cell>
          <cell r="H46">
            <v>2.54</v>
          </cell>
        </row>
        <row r="47">
          <cell r="H47">
            <v>0.06</v>
          </cell>
        </row>
      </sheetData>
      <sheetData sheetId="9" refreshError="1"/>
      <sheetData sheetId="10" refreshError="1"/>
      <sheetData sheetId="11" refreshError="1">
        <row r="36">
          <cell r="F36">
            <v>0</v>
          </cell>
        </row>
        <row r="37">
          <cell r="F37">
            <v>16.670000000000002</v>
          </cell>
        </row>
        <row r="38">
          <cell r="F38">
            <v>33.26</v>
          </cell>
        </row>
        <row r="40">
          <cell r="F40">
            <v>2.02</v>
          </cell>
        </row>
        <row r="44">
          <cell r="F44">
            <v>4.28</v>
          </cell>
        </row>
        <row r="45">
          <cell r="F45">
            <v>16.21</v>
          </cell>
        </row>
        <row r="46">
          <cell r="F46">
            <v>91.06</v>
          </cell>
        </row>
      </sheetData>
      <sheetData sheetId="12" refreshError="1"/>
      <sheetData sheetId="13" refreshError="1">
        <row r="36">
          <cell r="F36">
            <v>2.0099999999999998</v>
          </cell>
        </row>
        <row r="37">
          <cell r="F37">
            <v>2.0499999999999998</v>
          </cell>
        </row>
        <row r="38">
          <cell r="F38">
            <v>32.129999999999995</v>
          </cell>
          <cell r="H38">
            <v>4.8</v>
          </cell>
        </row>
        <row r="40">
          <cell r="F40">
            <v>0</v>
          </cell>
        </row>
        <row r="44">
          <cell r="F44">
            <v>5.76</v>
          </cell>
        </row>
        <row r="45">
          <cell r="F45">
            <v>28.4</v>
          </cell>
        </row>
        <row r="46">
          <cell r="F46">
            <v>89.07</v>
          </cell>
        </row>
      </sheetData>
      <sheetData sheetId="14" refreshError="1"/>
      <sheetData sheetId="15" refreshError="1">
        <row r="36">
          <cell r="F36">
            <v>0.5</v>
          </cell>
        </row>
        <row r="37">
          <cell r="F37">
            <v>5.13</v>
          </cell>
          <cell r="H37">
            <v>0.39</v>
          </cell>
        </row>
        <row r="38">
          <cell r="F38">
            <v>12.84</v>
          </cell>
          <cell r="H38">
            <v>0.3</v>
          </cell>
        </row>
        <row r="40">
          <cell r="F40">
            <v>0.26</v>
          </cell>
        </row>
        <row r="44">
          <cell r="F44">
            <v>1.8240000000000001</v>
          </cell>
          <cell r="H44">
            <v>5.3999999999999999E-2</v>
          </cell>
        </row>
        <row r="45">
          <cell r="F45">
            <v>10.286000000000001</v>
          </cell>
          <cell r="H45">
            <v>0.22600000000000001</v>
          </cell>
        </row>
        <row r="46">
          <cell r="F46">
            <v>39.97</v>
          </cell>
          <cell r="H46">
            <v>0.21</v>
          </cell>
        </row>
      </sheetData>
      <sheetData sheetId="16" refreshError="1"/>
      <sheetData sheetId="17" refreshError="1">
        <row r="36">
          <cell r="F36">
            <v>0</v>
          </cell>
        </row>
        <row r="37">
          <cell r="F37">
            <v>9.4700000000000006</v>
          </cell>
        </row>
        <row r="38">
          <cell r="F38">
            <v>18.059999999999999</v>
          </cell>
        </row>
        <row r="40">
          <cell r="F40">
            <v>0</v>
          </cell>
        </row>
        <row r="44">
          <cell r="F44">
            <v>0.8</v>
          </cell>
        </row>
        <row r="45">
          <cell r="F45">
            <v>25.17</v>
          </cell>
        </row>
        <row r="46">
          <cell r="F46">
            <v>29.77</v>
          </cell>
        </row>
      </sheetData>
      <sheetData sheetId="18" refreshError="1"/>
      <sheetData sheetId="19" refreshError="1">
        <row r="36">
          <cell r="F36">
            <v>0</v>
          </cell>
        </row>
        <row r="37">
          <cell r="F37">
            <v>0</v>
          </cell>
        </row>
        <row r="38">
          <cell r="F38">
            <v>23.67</v>
          </cell>
        </row>
        <row r="40">
          <cell r="F40">
            <v>0</v>
          </cell>
        </row>
        <row r="44">
          <cell r="F44">
            <v>0.92</v>
          </cell>
        </row>
        <row r="45">
          <cell r="F45">
            <v>24.13</v>
          </cell>
        </row>
        <row r="46">
          <cell r="F46">
            <v>49.07</v>
          </cell>
        </row>
      </sheetData>
      <sheetData sheetId="20" refreshError="1"/>
      <sheetData sheetId="21" refreshError="1">
        <row r="36">
          <cell r="F36">
            <v>0</v>
          </cell>
        </row>
        <row r="37">
          <cell r="F37">
            <v>0</v>
          </cell>
        </row>
        <row r="38">
          <cell r="F38">
            <v>12.18</v>
          </cell>
          <cell r="H38">
            <v>0.01</v>
          </cell>
        </row>
        <row r="40">
          <cell r="F40">
            <v>14.87</v>
          </cell>
        </row>
        <row r="44">
          <cell r="F44">
            <v>25.04</v>
          </cell>
        </row>
        <row r="45">
          <cell r="F45">
            <v>71.959999999999994</v>
          </cell>
        </row>
        <row r="46">
          <cell r="F46">
            <v>56.36</v>
          </cell>
        </row>
      </sheetData>
      <sheetData sheetId="22" refreshError="1"/>
      <sheetData sheetId="23" refreshError="1"/>
      <sheetData sheetId="24" refreshError="1">
        <row r="36">
          <cell r="F36">
            <v>0</v>
          </cell>
        </row>
        <row r="37">
          <cell r="F37">
            <v>0</v>
          </cell>
        </row>
        <row r="38">
          <cell r="F38">
            <v>1.661</v>
          </cell>
          <cell r="H38">
            <v>0.39100000000000001</v>
          </cell>
        </row>
        <row r="40">
          <cell r="F40">
            <v>0.9</v>
          </cell>
        </row>
        <row r="44">
          <cell r="F44">
            <v>7.43</v>
          </cell>
        </row>
        <row r="45">
          <cell r="F45">
            <v>45.9</v>
          </cell>
        </row>
        <row r="46">
          <cell r="F46">
            <v>45.4</v>
          </cell>
        </row>
      </sheetData>
      <sheetData sheetId="25" refreshError="1"/>
      <sheetData sheetId="26" refreshError="1">
        <row r="36">
          <cell r="F36">
            <v>0</v>
          </cell>
        </row>
        <row r="37">
          <cell r="F37">
            <v>4.55</v>
          </cell>
        </row>
        <row r="38">
          <cell r="F38">
            <v>23.43</v>
          </cell>
        </row>
        <row r="40">
          <cell r="F40">
            <v>0</v>
          </cell>
        </row>
        <row r="44">
          <cell r="F44">
            <v>1</v>
          </cell>
        </row>
        <row r="45">
          <cell r="F45">
            <v>10.68</v>
          </cell>
        </row>
        <row r="46">
          <cell r="F46">
            <v>75.819999999999993</v>
          </cell>
        </row>
      </sheetData>
      <sheetData sheetId="27" refreshError="1"/>
      <sheetData sheetId="28" refreshError="1">
        <row r="36">
          <cell r="F36">
            <v>0</v>
          </cell>
        </row>
        <row r="37">
          <cell r="F37">
            <v>1.35</v>
          </cell>
        </row>
        <row r="38">
          <cell r="F38">
            <v>19.649999999999999</v>
          </cell>
        </row>
        <row r="40">
          <cell r="F40">
            <v>0</v>
          </cell>
        </row>
        <row r="44">
          <cell r="F44">
            <v>0</v>
          </cell>
        </row>
        <row r="45">
          <cell r="F45">
            <v>12.9</v>
          </cell>
        </row>
        <row r="46">
          <cell r="F46">
            <v>79.95</v>
          </cell>
        </row>
      </sheetData>
      <sheetData sheetId="29" refreshError="1"/>
      <sheetData sheetId="30" refreshError="1">
        <row r="36">
          <cell r="F36">
            <v>0</v>
          </cell>
        </row>
        <row r="37">
          <cell r="F37">
            <v>12.05</v>
          </cell>
        </row>
        <row r="38">
          <cell r="F38">
            <v>21.59</v>
          </cell>
        </row>
        <row r="40">
          <cell r="F40">
            <v>7.0000000000000007E-2</v>
          </cell>
        </row>
        <row r="44">
          <cell r="F44">
            <v>3.63</v>
          </cell>
        </row>
        <row r="45">
          <cell r="F45">
            <v>39.950000000000003</v>
          </cell>
        </row>
        <row r="46">
          <cell r="F46">
            <v>95.2</v>
          </cell>
        </row>
      </sheetData>
      <sheetData sheetId="31" refreshError="1"/>
      <sheetData sheetId="32" refreshError="1">
        <row r="36">
          <cell r="F36">
            <v>2.13</v>
          </cell>
        </row>
        <row r="37">
          <cell r="F37">
            <v>52.910000000000004</v>
          </cell>
          <cell r="H37">
            <v>0.2</v>
          </cell>
        </row>
        <row r="38">
          <cell r="F38">
            <v>36.47</v>
          </cell>
          <cell r="H38">
            <v>3.61</v>
          </cell>
        </row>
        <row r="40">
          <cell r="F40">
            <v>0.12</v>
          </cell>
        </row>
        <row r="44">
          <cell r="F44">
            <v>7.75</v>
          </cell>
        </row>
        <row r="45">
          <cell r="F45">
            <v>67.75</v>
          </cell>
        </row>
        <row r="46">
          <cell r="F46">
            <v>48.11</v>
          </cell>
        </row>
      </sheetData>
      <sheetData sheetId="33" refreshError="1"/>
      <sheetData sheetId="34" refreshError="1">
        <row r="36">
          <cell r="F36">
            <v>2.86</v>
          </cell>
        </row>
        <row r="37">
          <cell r="F37">
            <v>25.35</v>
          </cell>
        </row>
        <row r="38">
          <cell r="F38">
            <v>43.61</v>
          </cell>
        </row>
        <row r="40">
          <cell r="F40">
            <v>0</v>
          </cell>
        </row>
        <row r="44">
          <cell r="F44">
            <v>1.6</v>
          </cell>
        </row>
        <row r="45">
          <cell r="F45">
            <v>72.14</v>
          </cell>
        </row>
        <row r="46">
          <cell r="F46">
            <v>59.28</v>
          </cell>
        </row>
      </sheetData>
      <sheetData sheetId="35" refreshError="1"/>
      <sheetData sheetId="36" refreshError="1">
        <row r="36">
          <cell r="F36">
            <v>0</v>
          </cell>
        </row>
        <row r="37">
          <cell r="F37">
            <v>3.56</v>
          </cell>
        </row>
        <row r="38">
          <cell r="F38">
            <v>18.28</v>
          </cell>
        </row>
        <row r="40">
          <cell r="F40">
            <v>0</v>
          </cell>
        </row>
        <row r="44">
          <cell r="F44">
            <v>2.09</v>
          </cell>
        </row>
        <row r="45">
          <cell r="F45">
            <v>14.12</v>
          </cell>
        </row>
        <row r="46">
          <cell r="F46">
            <v>55.24</v>
          </cell>
        </row>
      </sheetData>
      <sheetData sheetId="37" refreshError="1"/>
      <sheetData sheetId="38" refreshError="1">
        <row r="36">
          <cell r="F36">
            <v>0</v>
          </cell>
        </row>
        <row r="37">
          <cell r="F37">
            <v>21.58</v>
          </cell>
        </row>
        <row r="38">
          <cell r="F38">
            <v>65.400000000000006</v>
          </cell>
        </row>
        <row r="40">
          <cell r="F40">
            <v>9.77</v>
          </cell>
        </row>
        <row r="44">
          <cell r="F44">
            <v>27.9</v>
          </cell>
        </row>
        <row r="45">
          <cell r="F45">
            <v>162.18</v>
          </cell>
        </row>
        <row r="46">
          <cell r="F46">
            <v>131.12</v>
          </cell>
        </row>
      </sheetData>
      <sheetData sheetId="39" refreshError="1"/>
      <sheetData sheetId="40" refreshError="1">
        <row r="36">
          <cell r="F36">
            <v>2.69</v>
          </cell>
        </row>
        <row r="37">
          <cell r="F37">
            <v>13.26</v>
          </cell>
        </row>
        <row r="38">
          <cell r="F38">
            <v>44.4</v>
          </cell>
        </row>
        <row r="40">
          <cell r="F40">
            <v>1.04</v>
          </cell>
        </row>
        <row r="44">
          <cell r="F44">
            <v>2.64</v>
          </cell>
        </row>
        <row r="45">
          <cell r="F45">
            <v>52.99</v>
          </cell>
        </row>
        <row r="46">
          <cell r="F46">
            <v>42.63</v>
          </cell>
        </row>
      </sheetData>
      <sheetData sheetId="41" refreshError="1"/>
      <sheetData sheetId="42" refreshError="1">
        <row r="36">
          <cell r="F36">
            <v>2.3199999999999998</v>
          </cell>
        </row>
        <row r="37">
          <cell r="F37">
            <v>15.54</v>
          </cell>
        </row>
        <row r="38">
          <cell r="F38">
            <v>38.479999999999997</v>
          </cell>
        </row>
        <row r="40">
          <cell r="F40">
            <v>1.78</v>
          </cell>
        </row>
        <row r="44">
          <cell r="F44">
            <v>6.5</v>
          </cell>
        </row>
        <row r="45">
          <cell r="F45">
            <v>35.979999999999997</v>
          </cell>
        </row>
        <row r="46">
          <cell r="F46">
            <v>90.15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100"/>
  <sheetViews>
    <sheetView showGridLines="0" tabSelected="1" view="pageBreakPreview" topLeftCell="A76" zoomScaleNormal="100" zoomScaleSheetLayoutView="100" workbookViewId="0">
      <selection activeCell="A3" sqref="A3:G3"/>
    </sheetView>
  </sheetViews>
  <sheetFormatPr defaultRowHeight="12.75"/>
  <cols>
    <col min="1" max="1" width="7.33203125" customWidth="1"/>
    <col min="2" max="2" width="22.33203125" customWidth="1"/>
    <col min="3" max="4" width="12.6640625" customWidth="1"/>
    <col min="5" max="5" width="13.83203125" customWidth="1"/>
    <col min="6" max="6" width="12.6640625" customWidth="1"/>
    <col min="7" max="7" width="15.1640625" customWidth="1"/>
    <col min="8" max="8" width="17.33203125" customWidth="1"/>
    <col min="9" max="9" width="13.5" customWidth="1"/>
    <col min="11" max="11" width="6.83203125" customWidth="1"/>
  </cols>
  <sheetData>
    <row r="1" spans="1:8" ht="15.75">
      <c r="G1" s="1"/>
    </row>
    <row r="3" spans="1:8" ht="60.75" customHeight="1">
      <c r="A3" s="40" t="s">
        <v>67</v>
      </c>
      <c r="B3" s="40"/>
      <c r="C3" s="40"/>
      <c r="D3" s="40"/>
      <c r="E3" s="40"/>
      <c r="F3" s="40"/>
      <c r="G3" s="40"/>
      <c r="H3" s="4"/>
    </row>
    <row r="5" spans="1:8" ht="63.75">
      <c r="A5" s="41"/>
      <c r="B5" s="43" t="s">
        <v>0</v>
      </c>
      <c r="C5" s="43" t="s">
        <v>1</v>
      </c>
      <c r="D5" s="43" t="s">
        <v>2</v>
      </c>
      <c r="E5" s="5" t="s">
        <v>3</v>
      </c>
      <c r="F5" s="5" t="s">
        <v>4</v>
      </c>
      <c r="G5" s="5" t="s">
        <v>5</v>
      </c>
      <c r="H5" s="2" t="s">
        <v>68</v>
      </c>
    </row>
    <row r="6" spans="1:8">
      <c r="A6" s="42"/>
      <c r="B6" s="44"/>
      <c r="C6" s="44"/>
      <c r="D6" s="44"/>
      <c r="E6" s="5" t="s">
        <v>6</v>
      </c>
      <c r="F6" s="5" t="s">
        <v>7</v>
      </c>
      <c r="G6" s="5" t="s">
        <v>8</v>
      </c>
      <c r="H6" s="5" t="s">
        <v>7</v>
      </c>
    </row>
    <row r="7" spans="1:8">
      <c r="A7" s="5">
        <v>1</v>
      </c>
      <c r="B7" s="5">
        <f>+A7+1</f>
        <v>2</v>
      </c>
      <c r="C7" s="5">
        <f>+B7+1</f>
        <v>3</v>
      </c>
      <c r="D7" s="5">
        <f>+C7+1</f>
        <v>4</v>
      </c>
      <c r="E7" s="5">
        <f>+D7+1</f>
        <v>5</v>
      </c>
      <c r="F7" s="5">
        <f>+E7+1</f>
        <v>6</v>
      </c>
      <c r="G7" s="5" t="s">
        <v>9</v>
      </c>
      <c r="H7" s="5"/>
    </row>
    <row r="8" spans="1:8">
      <c r="A8" s="36" t="s">
        <v>10</v>
      </c>
      <c r="B8" s="6">
        <v>1150</v>
      </c>
      <c r="C8" s="5" t="s">
        <v>11</v>
      </c>
      <c r="D8" s="5" t="s">
        <v>12</v>
      </c>
      <c r="E8" s="5">
        <v>800</v>
      </c>
      <c r="F8" s="7">
        <f>'[1]2.1 Майна'!F10+'[1]2.1 Цильна'!F10+'[1]2.1 Чердаклы'!F10+'[1]2.1 Сенгилей'!F10+'[1]2.1 Тереньга'!F10+'[1]2.1 Ульяновский'!F10+'[1]2.1 Николаевка'!F10+'[1]2.1 Новоспасск'!F10+'[1]2.1 Павловка'!F10+'[1]2.1 Радищево'!F10+'[1]2.1 Ст.Кулатка'!F10+'[1]2.1 Димитровград'!F10+'[1]2.1 Мелекесский'!F10+'[1]2.1 Н.Малыкла'!F10+'[1]2.1 Вешкайма'!F10+'[1]2.1 Карсун'!F10+'[1]2.1 Сурск'!F10+'[1]2.1 Барыш'!F10+'[1]2.1 Б.Сызган'!F10+'[1]2.1 Кузоватово'!F10</f>
        <v>0</v>
      </c>
      <c r="G8" s="7">
        <f t="shared" ref="G8:G27" si="0">E8*F8/100</f>
        <v>0</v>
      </c>
      <c r="H8" s="7"/>
    </row>
    <row r="9" spans="1:8">
      <c r="A9" s="36"/>
      <c r="B9" s="6">
        <v>750</v>
      </c>
      <c r="C9" s="5">
        <v>1</v>
      </c>
      <c r="D9" s="5" t="s">
        <v>12</v>
      </c>
      <c r="E9" s="5">
        <v>600</v>
      </c>
      <c r="F9" s="7">
        <f>'[1]2.1 Майна'!F11+'[1]2.1 Цильна'!F11+'[1]2.1 Чердаклы'!F11+'[1]2.1 Сенгилей'!F11+'[1]2.1 Тереньга'!F11+'[1]2.1 Ульяновский'!F11+'[1]2.1 Николаевка'!F11+'[1]2.1 Новоспасск'!F11+'[1]2.1 Павловка'!F11+'[1]2.1 Радищево'!F11+'[1]2.1 Ст.Кулатка'!F11+'[1]2.1 Димитровград'!F11+'[1]2.1 Мелекесский'!F11+'[1]2.1 Н.Малыкла'!F11+'[1]2.1 Вешкайма'!F11+'[1]2.1 Карсун'!F11+'[1]2.1 Сурск'!F11+'[1]2.1 Барыш'!F11+'[1]2.1 Б.Сызган'!F11+'[1]2.1 Кузоватово'!F11</f>
        <v>0</v>
      </c>
      <c r="G9" s="7">
        <f t="shared" si="0"/>
        <v>0</v>
      </c>
      <c r="H9" s="7"/>
    </row>
    <row r="10" spans="1:8">
      <c r="A10" s="36"/>
      <c r="B10" s="37" t="s">
        <v>13</v>
      </c>
      <c r="C10" s="38">
        <v>1</v>
      </c>
      <c r="D10" s="5" t="s">
        <v>12</v>
      </c>
      <c r="E10" s="5">
        <v>400</v>
      </c>
      <c r="F10" s="7">
        <f>'[1]2.1 Майна'!F12+'[1]2.1 Цильна'!F12+'[1]2.1 Чердаклы'!F12+'[1]2.1 Сенгилей'!F12+'[1]2.1 Тереньга'!F12+'[1]2.1 Ульяновский'!F12+'[1]2.1 Николаевка'!F12+'[1]2.1 Новоспасск'!F12+'[1]2.1 Павловка'!F12+'[1]2.1 Радищево'!F12+'[1]2.1 Ст.Кулатка'!F12+'[1]2.1 Димитровград'!F12+'[1]2.1 Мелекесский'!F12+'[1]2.1 Н.Малыкла'!F12+'[1]2.1 Вешкайма'!F12+'[1]2.1 Карсун'!F12+'[1]2.1 Сурск'!F12+'[1]2.1 Барыш'!F12+'[1]2.1 Б.Сызган'!F12+'[1]2.1 Кузоватово'!F12</f>
        <v>0</v>
      </c>
      <c r="G10" s="7">
        <f t="shared" si="0"/>
        <v>0</v>
      </c>
      <c r="H10" s="7"/>
    </row>
    <row r="11" spans="1:8">
      <c r="A11" s="36"/>
      <c r="B11" s="37"/>
      <c r="C11" s="38"/>
      <c r="D11" s="5" t="s">
        <v>14</v>
      </c>
      <c r="E11" s="5">
        <v>300</v>
      </c>
      <c r="F11" s="7">
        <f>'[1]2.1 Майна'!F13+'[1]2.1 Цильна'!F13+'[1]2.1 Чердаклы'!F13+'[1]2.1 Сенгилей'!F13+'[1]2.1 Тереньга'!F13+'[1]2.1 Ульяновский'!F13+'[1]2.1 Николаевка'!F13+'[1]2.1 Новоспасск'!F13+'[1]2.1 Павловка'!F13+'[1]2.1 Радищево'!F13+'[1]2.1 Ст.Кулатка'!F13+'[1]2.1 Димитровград'!F13+'[1]2.1 Мелекесский'!F13+'[1]2.1 Н.Малыкла'!F13+'[1]2.1 Вешкайма'!F13+'[1]2.1 Карсун'!F13+'[1]2.1 Сурск'!F13+'[1]2.1 Барыш'!F13+'[1]2.1 Б.Сызган'!F13+'[1]2.1 Кузоватово'!F13</f>
        <v>0</v>
      </c>
      <c r="G11" s="7">
        <f t="shared" si="0"/>
        <v>0</v>
      </c>
      <c r="H11" s="7"/>
    </row>
    <row r="12" spans="1:8">
      <c r="A12" s="36"/>
      <c r="B12" s="37">
        <v>330</v>
      </c>
      <c r="C12" s="38">
        <v>1</v>
      </c>
      <c r="D12" s="5" t="s">
        <v>12</v>
      </c>
      <c r="E12" s="5">
        <v>230</v>
      </c>
      <c r="F12" s="7">
        <f>'[1]2.1 Майна'!F14+'[1]2.1 Цильна'!F14+'[1]2.1 Чердаклы'!F14+'[1]2.1 Сенгилей'!F14+'[1]2.1 Тереньга'!F14+'[1]2.1 Ульяновский'!F14+'[1]2.1 Николаевка'!F14+'[1]2.1 Новоспасск'!F14+'[1]2.1 Павловка'!F14+'[1]2.1 Радищево'!F14+'[1]2.1 Ст.Кулатка'!F14+'[1]2.1 Димитровград'!F14+'[1]2.1 Мелекесский'!F14+'[1]2.1 Н.Малыкла'!F14+'[1]2.1 Вешкайма'!F14+'[1]2.1 Карсун'!F14+'[1]2.1 Сурск'!F14+'[1]2.1 Барыш'!F14+'[1]2.1 Б.Сызган'!F14+'[1]2.1 Кузоватово'!F14</f>
        <v>0</v>
      </c>
      <c r="G12" s="7">
        <f t="shared" si="0"/>
        <v>0</v>
      </c>
      <c r="H12" s="7"/>
    </row>
    <row r="13" spans="1:8">
      <c r="A13" s="36"/>
      <c r="B13" s="37"/>
      <c r="C13" s="38"/>
      <c r="D13" s="5" t="s">
        <v>14</v>
      </c>
      <c r="E13" s="5">
        <v>170</v>
      </c>
      <c r="F13" s="7">
        <f>'[1]2.1 Майна'!F15+'[1]2.1 Цильна'!F15+'[1]2.1 Чердаклы'!F15+'[1]2.1 Сенгилей'!F15+'[1]2.1 Тереньга'!F15+'[1]2.1 Ульяновский'!F15+'[1]2.1 Николаевка'!F15+'[1]2.1 Новоспасск'!F15+'[1]2.1 Павловка'!F15+'[1]2.1 Радищево'!F15+'[1]2.1 Ст.Кулатка'!F15+'[1]2.1 Димитровград'!F15+'[1]2.1 Мелекесский'!F15+'[1]2.1 Н.Малыкла'!F15+'[1]2.1 Вешкайма'!F15+'[1]2.1 Карсун'!F15+'[1]2.1 Сурск'!F15+'[1]2.1 Барыш'!F15+'[1]2.1 Б.Сызган'!F15+'[1]2.1 Кузоватово'!F15</f>
        <v>0</v>
      </c>
      <c r="G13" s="7">
        <f t="shared" si="0"/>
        <v>0</v>
      </c>
      <c r="H13" s="7"/>
    </row>
    <row r="14" spans="1:8">
      <c r="A14" s="36"/>
      <c r="B14" s="37"/>
      <c r="C14" s="38">
        <v>2</v>
      </c>
      <c r="D14" s="5" t="s">
        <v>12</v>
      </c>
      <c r="E14" s="5">
        <v>290</v>
      </c>
      <c r="F14" s="7">
        <f>'[1]2.1 Майна'!F16+'[1]2.1 Цильна'!F16+'[1]2.1 Чердаклы'!F16+'[1]2.1 Сенгилей'!F16+'[1]2.1 Тереньга'!F16+'[1]2.1 Ульяновский'!F16+'[1]2.1 Николаевка'!F16+'[1]2.1 Новоспасск'!F16+'[1]2.1 Павловка'!F16+'[1]2.1 Радищево'!F16+'[1]2.1 Ст.Кулатка'!F16+'[1]2.1 Димитровград'!F16+'[1]2.1 Мелекесский'!F16+'[1]2.1 Н.Малыкла'!F16+'[1]2.1 Вешкайма'!F16+'[1]2.1 Карсун'!F16+'[1]2.1 Сурск'!F16+'[1]2.1 Барыш'!F16+'[1]2.1 Б.Сызган'!F16+'[1]2.1 Кузоватово'!F16</f>
        <v>0</v>
      </c>
      <c r="G14" s="7">
        <f t="shared" si="0"/>
        <v>0</v>
      </c>
      <c r="H14" s="7"/>
    </row>
    <row r="15" spans="1:8">
      <c r="A15" s="36"/>
      <c r="B15" s="37"/>
      <c r="C15" s="38"/>
      <c r="D15" s="5" t="s">
        <v>14</v>
      </c>
      <c r="E15" s="5">
        <v>210</v>
      </c>
      <c r="F15" s="7">
        <f>'[1]2.1 Майна'!F17+'[1]2.1 Цильна'!F17+'[1]2.1 Чердаклы'!F17+'[1]2.1 Сенгилей'!F17+'[1]2.1 Тереньга'!F17+'[1]2.1 Ульяновский'!F17+'[1]2.1 Николаевка'!F17+'[1]2.1 Новоспасск'!F17+'[1]2.1 Павловка'!F17+'[1]2.1 Радищево'!F17+'[1]2.1 Ст.Кулатка'!F17+'[1]2.1 Димитровград'!F17+'[1]2.1 Мелекесский'!F17+'[1]2.1 Н.Малыкла'!F17+'[1]2.1 Вешкайма'!F17+'[1]2.1 Карсун'!F17+'[1]2.1 Сурск'!F17+'[1]2.1 Барыш'!F17+'[1]2.1 Б.Сызган'!F17+'[1]2.1 Кузоватово'!F17</f>
        <v>0</v>
      </c>
      <c r="G15" s="7">
        <f t="shared" si="0"/>
        <v>0</v>
      </c>
      <c r="H15" s="7"/>
    </row>
    <row r="16" spans="1:8">
      <c r="A16" s="36"/>
      <c r="B16" s="39">
        <v>220</v>
      </c>
      <c r="C16" s="36">
        <v>1</v>
      </c>
      <c r="D16" s="5" t="s">
        <v>15</v>
      </c>
      <c r="E16" s="8">
        <v>260</v>
      </c>
      <c r="F16" s="7">
        <f>'[1]2.1 Майна'!F18+'[1]2.1 Цильна'!F18+'[1]2.1 Чердаклы'!F18+'[1]2.1 Сенгилей'!F18+'[1]2.1 Тереньга'!F18+'[1]2.1 Ульяновский'!F18+'[1]2.1 Николаевка'!F18+'[1]2.1 Новоспасск'!F18+'[1]2.1 Павловка'!F18+'[1]2.1 Радищево'!F18+'[1]2.1 Ст.Кулатка'!F18+'[1]2.1 Димитровград'!F18+'[1]2.1 Мелекесский'!F18+'[1]2.1 Н.Малыкла'!F18+'[1]2.1 Вешкайма'!F18+'[1]2.1 Карсун'!F18+'[1]2.1 Сурск'!F18+'[1]2.1 Барыш'!F18+'[1]2.1 Б.Сызган'!F18+'[1]2.1 Кузоватово'!F18</f>
        <v>0</v>
      </c>
      <c r="G16" s="7">
        <f t="shared" si="0"/>
        <v>0</v>
      </c>
      <c r="H16" s="7"/>
    </row>
    <row r="17" spans="1:8">
      <c r="A17" s="36"/>
      <c r="B17" s="39"/>
      <c r="C17" s="36"/>
      <c r="D17" s="5" t="s">
        <v>12</v>
      </c>
      <c r="E17" s="8">
        <v>210</v>
      </c>
      <c r="F17" s="7">
        <f>'[1]2.1 Майна'!F19+'[1]2.1 Цильна'!F19+'[1]2.1 Чердаклы'!F19+'[1]2.1 Сенгилей'!F19+'[1]2.1 Тереньга'!F19+'[1]2.1 Ульяновский'!F19+'[1]2.1 Николаевка'!F19+'[1]2.1 Новоспасск'!F19+'[1]2.1 Павловка'!F19+'[1]2.1 Радищево'!F19+'[1]2.1 Ст.Кулатка'!F19+'[1]2.1 Димитровград'!F19+'[1]2.1 Мелекесский'!F19+'[1]2.1 Н.Малыкла'!F19+'[1]2.1 Вешкайма'!F19+'[1]2.1 Карсун'!F19+'[1]2.1 Сурск'!F19+'[1]2.1 Барыш'!F19+'[1]2.1 Б.Сызган'!F19+'[1]2.1 Кузоватово'!F19</f>
        <v>0</v>
      </c>
      <c r="G17" s="7">
        <f t="shared" si="0"/>
        <v>0</v>
      </c>
      <c r="H17" s="7"/>
    </row>
    <row r="18" spans="1:8">
      <c r="A18" s="36"/>
      <c r="B18" s="39"/>
      <c r="C18" s="36"/>
      <c r="D18" s="5" t="s">
        <v>14</v>
      </c>
      <c r="E18" s="8">
        <v>140</v>
      </c>
      <c r="F18" s="7">
        <f>'[1]2.1 Майна'!F20+'[1]2.1 Цильна'!F20+'[1]2.1 Чердаклы'!F20+'[1]2.1 Сенгилей'!F20+'[1]2.1 Тереньга'!F20+'[1]2.1 Ульяновский'!F20+'[1]2.1 Николаевка'!F20+'[1]2.1 Новоспасск'!F20+'[1]2.1 Павловка'!F20+'[1]2.1 Радищево'!F20+'[1]2.1 Ст.Кулатка'!F20+'[1]2.1 Димитровград'!F20+'[1]2.1 Мелекесский'!F20+'[1]2.1 Н.Малыкла'!F20+'[1]2.1 Вешкайма'!F20+'[1]2.1 Карсун'!F20+'[1]2.1 Сурск'!F20+'[1]2.1 Барыш'!F20+'[1]2.1 Б.Сызган'!F20+'[1]2.1 Кузоватово'!F20</f>
        <v>0</v>
      </c>
      <c r="G18" s="7">
        <f t="shared" si="0"/>
        <v>0</v>
      </c>
      <c r="H18" s="7"/>
    </row>
    <row r="19" spans="1:8">
      <c r="A19" s="36"/>
      <c r="B19" s="39"/>
      <c r="C19" s="36">
        <v>2</v>
      </c>
      <c r="D19" s="5" t="s">
        <v>12</v>
      </c>
      <c r="E19" s="8">
        <v>270</v>
      </c>
      <c r="F19" s="7">
        <f>'[1]2.1 Майна'!F21+'[1]2.1 Цильна'!F21+'[1]2.1 Чердаклы'!F21+'[1]2.1 Сенгилей'!F21+'[1]2.1 Тереньга'!F21+'[1]2.1 Ульяновский'!F21+'[1]2.1 Николаевка'!F21+'[1]2.1 Новоспасск'!F21+'[1]2.1 Павловка'!F21+'[1]2.1 Радищево'!F21+'[1]2.1 Ст.Кулатка'!F21+'[1]2.1 Димитровград'!F21+'[1]2.1 Мелекесский'!F21+'[1]2.1 Н.Малыкла'!F21+'[1]2.1 Вешкайма'!F21+'[1]2.1 Карсун'!F21+'[1]2.1 Сурск'!F21+'[1]2.1 Барыш'!F21+'[1]2.1 Б.Сызган'!F21+'[1]2.1 Кузоватово'!F21</f>
        <v>0</v>
      </c>
      <c r="G19" s="7">
        <f t="shared" si="0"/>
        <v>0</v>
      </c>
      <c r="H19" s="7"/>
    </row>
    <row r="20" spans="1:8">
      <c r="A20" s="36"/>
      <c r="B20" s="39"/>
      <c r="C20" s="36"/>
      <c r="D20" s="5" t="s">
        <v>14</v>
      </c>
      <c r="E20" s="8">
        <v>180</v>
      </c>
      <c r="F20" s="7">
        <f>'[1]2.1 Майна'!F22+'[1]2.1 Цильна'!F22+'[1]2.1 Чердаклы'!F22+'[1]2.1 Сенгилей'!F22+'[1]2.1 Тереньга'!F22+'[1]2.1 Ульяновский'!F22+'[1]2.1 Николаевка'!F22+'[1]2.1 Новоспасск'!F22+'[1]2.1 Павловка'!F22+'[1]2.1 Радищево'!F22+'[1]2.1 Ст.Кулатка'!F22+'[1]2.1 Димитровград'!F22+'[1]2.1 Мелекесский'!F22+'[1]2.1 Н.Малыкла'!F22+'[1]2.1 Вешкайма'!F22+'[1]2.1 Карсун'!F22+'[1]2.1 Сурск'!F22+'[1]2.1 Барыш'!F22+'[1]2.1 Б.Сызган'!F22+'[1]2.1 Кузоватово'!F22</f>
        <v>0</v>
      </c>
      <c r="G20" s="7">
        <f t="shared" si="0"/>
        <v>0</v>
      </c>
      <c r="H20" s="7"/>
    </row>
    <row r="21" spans="1:8">
      <c r="A21" s="36"/>
      <c r="B21" s="39" t="s">
        <v>16</v>
      </c>
      <c r="C21" s="36">
        <v>1</v>
      </c>
      <c r="D21" s="5" t="s">
        <v>15</v>
      </c>
      <c r="E21" s="8">
        <v>180</v>
      </c>
      <c r="F21" s="7">
        <f>'[1]2.1 Майна'!F23+'[1]2.1 Цильна'!F23+'[1]2.1 Чердаклы'!F23+'[1]2.1 Сенгилей'!F23+'[1]2.1 Тереньга'!F23+'[1]2.1 Ульяновский'!F23+'[1]2.1 Николаевка'!F23+'[1]2.1 Новоспасск'!F23+'[1]2.1 Павловка'!F23+'[1]2.1 Радищево'!F23+'[1]2.1 Ст.Кулатка'!F23+'[1]2.1 Димитровград'!F23+'[1]2.1 Мелекесский'!F23+'[1]2.1 Н.Малыкла'!F23+'[1]2.1 Вешкайма'!F23+'[1]2.1 Карсун'!F23+'[1]2.1 Сурск'!F23+'[1]2.1 Барыш'!F23+'[1]2.1 Б.Сызган'!F23+'[1]2.1 Кузоватово'!F23</f>
        <v>0</v>
      </c>
      <c r="G21" s="7">
        <f t="shared" si="0"/>
        <v>0</v>
      </c>
      <c r="H21" s="7"/>
    </row>
    <row r="22" spans="1:8">
      <c r="A22" s="36"/>
      <c r="B22" s="39"/>
      <c r="C22" s="36"/>
      <c r="D22" s="5" t="s">
        <v>12</v>
      </c>
      <c r="E22" s="8">
        <v>160</v>
      </c>
      <c r="F22" s="7">
        <f>'[1]2.1 Майна'!F24+'[1]2.1 Цильна'!F24+'[1]2.1 Чердаклы'!F24+'[1]2.1 Сенгилей'!F24+'[1]2.1 Тереньга'!F24+'[1]2.1 Ульяновский'!F24+'[1]2.1 Николаевка'!F24+'[1]2.1 Новоспасск'!F24+'[1]2.1 Павловка'!F24+'[1]2.1 Радищево'!F24+'[1]2.1 Ст.Кулатка'!F24+'[1]2.1 Димитровград'!F24+'[1]2.1 Мелекесский'!F24+'[1]2.1 Н.Малыкла'!F24+'[1]2.1 Вешкайма'!F24+'[1]2.1 Карсун'!F24+'[1]2.1 Сурск'!F24+'[1]2.1 Барыш'!F24+'[1]2.1 Б.Сызган'!F24+'[1]2.1 Кузоватово'!F24</f>
        <v>0</v>
      </c>
      <c r="G22" s="7">
        <f t="shared" si="0"/>
        <v>0</v>
      </c>
      <c r="H22" s="7"/>
    </row>
    <row r="23" spans="1:8">
      <c r="A23" s="36"/>
      <c r="B23" s="39"/>
      <c r="C23" s="36"/>
      <c r="D23" s="5" t="s">
        <v>14</v>
      </c>
      <c r="E23" s="8">
        <v>130</v>
      </c>
      <c r="F23" s="7">
        <f>'[1]2.1 Майна'!F25+'[1]2.1 Цильна'!F25+'[1]2.1 Чердаклы'!F25+'[1]2.1 Сенгилей'!F25+'[1]2.1 Тереньга'!F25+'[1]2.1 Ульяновский'!F25+'[1]2.1 Николаевка'!F25+'[1]2.1 Новоспасск'!F25+'[1]2.1 Павловка'!F25+'[1]2.1 Радищево'!F25+'[1]2.1 Ст.Кулатка'!F25+'[1]2.1 Димитровград'!F25+'[1]2.1 Мелекесский'!F25+'[1]2.1 Н.Малыкла'!F25+'[1]2.1 Вешкайма'!F25+'[1]2.1 Карсун'!F25+'[1]2.1 Сурск'!F25+'[1]2.1 Барыш'!F25+'[1]2.1 Б.Сызган'!F25+'[1]2.1 Кузоватово'!F25</f>
        <v>0</v>
      </c>
      <c r="G23" s="7">
        <f t="shared" si="0"/>
        <v>0</v>
      </c>
      <c r="H23" s="7"/>
    </row>
    <row r="24" spans="1:8">
      <c r="A24" s="36"/>
      <c r="B24" s="39"/>
      <c r="C24" s="36">
        <v>2</v>
      </c>
      <c r="D24" s="5" t="s">
        <v>12</v>
      </c>
      <c r="E24" s="8">
        <v>190</v>
      </c>
      <c r="F24" s="7">
        <f>'[1]2.1 Майна'!F26+'[1]2.1 Цильна'!F26+'[1]2.1 Чердаклы'!F26+'[1]2.1 Сенгилей'!F26+'[1]2.1 Тереньга'!F26+'[1]2.1 Ульяновский'!F26+'[1]2.1 Николаевка'!F26+'[1]2.1 Новоспасск'!F26+'[1]2.1 Павловка'!F26+'[1]2.1 Радищево'!F26+'[1]2.1 Ст.Кулатка'!F26+'[1]2.1 Димитровград'!F26+'[1]2.1 Мелекесский'!F26+'[1]2.1 Н.Малыкла'!F26+'[1]2.1 Вешкайма'!F26+'[1]2.1 Карсун'!F26+'[1]2.1 Сурск'!F26+'[1]2.1 Барыш'!F26+'[1]2.1 Б.Сызган'!F26+'[1]2.1 Кузоватово'!F26</f>
        <v>0</v>
      </c>
      <c r="G24" s="7">
        <f t="shared" si="0"/>
        <v>0</v>
      </c>
      <c r="H24" s="7"/>
    </row>
    <row r="25" spans="1:8">
      <c r="A25" s="36"/>
      <c r="B25" s="39"/>
      <c r="C25" s="36"/>
      <c r="D25" s="5" t="s">
        <v>14</v>
      </c>
      <c r="E25" s="8">
        <v>160</v>
      </c>
      <c r="F25" s="7">
        <f>'[1]2.1 Майна'!F27+'[1]2.1 Цильна'!F27+'[1]2.1 Чердаклы'!F27+'[1]2.1 Сенгилей'!F27+'[1]2.1 Тереньга'!F27+'[1]2.1 Ульяновский'!F27+'[1]2.1 Николаевка'!F27+'[1]2.1 Новоспасск'!F27+'[1]2.1 Павловка'!F27+'[1]2.1 Радищево'!F27+'[1]2.1 Ст.Кулатка'!F27+'[1]2.1 Димитровград'!F27+'[1]2.1 Мелекесский'!F27+'[1]2.1 Н.Малыкла'!F27+'[1]2.1 Вешкайма'!F27+'[1]2.1 Карсун'!F27+'[1]2.1 Сурск'!F27+'[1]2.1 Барыш'!F27+'[1]2.1 Б.Сызган'!F27+'[1]2.1 Кузоватово'!F27</f>
        <v>0</v>
      </c>
      <c r="G25" s="7">
        <f t="shared" si="0"/>
        <v>0</v>
      </c>
      <c r="H25" s="7"/>
    </row>
    <row r="26" spans="1:8">
      <c r="A26" s="36" t="s">
        <v>17</v>
      </c>
      <c r="B26" s="9">
        <v>220</v>
      </c>
      <c r="C26" s="5" t="s">
        <v>11</v>
      </c>
      <c r="D26" s="5" t="s">
        <v>11</v>
      </c>
      <c r="E26" s="8">
        <v>3000</v>
      </c>
      <c r="F26" s="7">
        <f>'[1]2.1 Майна'!F28+'[1]2.1 Цильна'!F28+'[1]2.1 Чердаклы'!F28+'[1]2.1 Сенгилей'!F28+'[1]2.1 Тереньга'!F28+'[1]2.1 Ульяновский'!F28+'[1]2.1 Николаевка'!F28+'[1]2.1 Новоспасск'!F28+'[1]2.1 Павловка'!F28+'[1]2.1 Радищево'!F28+'[1]2.1 Ст.Кулатка'!F28+'[1]2.1 Димитровград'!F28+'[1]2.1 Мелекесский'!F28+'[1]2.1 Н.Малыкла'!F28+'[1]2.1 Вешкайма'!F28+'[1]2.1 Карсун'!F28+'[1]2.1 Сурск'!F28+'[1]2.1 Барыш'!F28+'[1]2.1 Б.Сызган'!F28+'[1]2.1 Кузоватово'!F28</f>
        <v>0</v>
      </c>
      <c r="G26" s="7">
        <f t="shared" si="0"/>
        <v>0</v>
      </c>
      <c r="H26" s="7"/>
    </row>
    <row r="27" spans="1:8">
      <c r="A27" s="36"/>
      <c r="B27" s="9">
        <v>110</v>
      </c>
      <c r="C27" s="5" t="s">
        <v>11</v>
      </c>
      <c r="D27" s="5" t="s">
        <v>11</v>
      </c>
      <c r="E27" s="8">
        <v>2300</v>
      </c>
      <c r="F27" s="7">
        <f>'[1]2.1 Майна'!F29+'[1]2.1 Цильна'!F29+'[1]2.1 Чердаклы'!F29+'[1]2.1 Сенгилей'!F29+'[1]2.1 Тереньга'!F29+'[1]2.1 Ульяновский'!F29+'[1]2.1 Николаевка'!F29+'[1]2.1 Новоспасск'!F29+'[1]2.1 Павловка'!F29+'[1]2.1 Радищево'!F29+'[1]2.1 Ст.Кулатка'!F29+'[1]2.1 Димитровград'!F29+'[1]2.1 Мелекесский'!F29+'[1]2.1 Н.Малыкла'!F29+'[1]2.1 Вешкайма'!F29+'[1]2.1 Карсун'!F29+'[1]2.1 Сурск'!F29+'[1]2.1 Барыш'!F29+'[1]2.1 Б.Сызган'!F29+'[1]2.1 Кузоватово'!F29</f>
        <v>0</v>
      </c>
      <c r="G27" s="7">
        <f t="shared" si="0"/>
        <v>0</v>
      </c>
      <c r="H27" s="7"/>
    </row>
    <row r="28" spans="1:8">
      <c r="A28" s="45" t="s">
        <v>18</v>
      </c>
      <c r="B28" s="46"/>
      <c r="C28" s="46"/>
      <c r="D28" s="46"/>
      <c r="E28" s="46"/>
      <c r="F28" s="47"/>
      <c r="G28" s="10">
        <f>G8+G9+G10+G11+G12+G13+G14+G15+G16+G17+G18+G19+G20+G21+G22+G23+G24+G25+G26+G27</f>
        <v>0</v>
      </c>
      <c r="H28" s="10"/>
    </row>
    <row r="29" spans="1:8">
      <c r="A29" s="48" t="s">
        <v>10</v>
      </c>
      <c r="B29" s="49">
        <v>35</v>
      </c>
      <c r="C29" s="48">
        <v>1</v>
      </c>
      <c r="D29" s="11" t="s">
        <v>15</v>
      </c>
      <c r="E29" s="12">
        <v>170</v>
      </c>
      <c r="F29" s="13">
        <f>'[1]2.1 Майна'!F31+'[1]2.1 Цильна'!F31+'[1]2.1 Чердаклы'!F31+'[1]2.1 Сенгилей'!F31+'[1]2.1 Тереньга'!F31+'[1]2.1 Ульяновский'!F31+'[1]2.1 Николаевка'!F31+'[1]2.1 Новоспасск'!F31+'[1]2.1 Павловка'!F31+'[1]2.1 Радищево'!F31+'[1]2.1 Ст.Кулатка'!F31+'[1]2.1 Димитровград'!F31+'[1]2.1 Мелекесский'!F31+'[1]2.1 Н.Малыкла'!F31+'[1]2.1 Вешкайма'!F31+'[1]2.1 Карсун'!F31+'[1]2.1 Сурск'!F31+'[1]2.1 Барыш'!F31+'[1]2.1 Б.Сызган'!F31+'[1]2.1 Кузоватово'!F31</f>
        <v>0</v>
      </c>
      <c r="G29" s="14">
        <f t="shared" ref="G29:G38" si="1">E29*F29/100</f>
        <v>0</v>
      </c>
      <c r="H29" s="13"/>
    </row>
    <row r="30" spans="1:8">
      <c r="A30" s="48"/>
      <c r="B30" s="49"/>
      <c r="C30" s="48"/>
      <c r="D30" s="11" t="s">
        <v>12</v>
      </c>
      <c r="E30" s="12">
        <v>140</v>
      </c>
      <c r="F30" s="13">
        <f>'[1]2.1 Майна'!F32+'[1]2.1 Цильна'!F32+'[1]2.1 Чердаклы'!F32+'[1]2.1 Сенгилей'!F32+'[1]2.1 Тереньга'!F32+'[1]2.1 Ульяновский'!F32+'[1]2.1 Николаевка'!F32+'[1]2.1 Новоспасск'!F32+'[1]2.1 Павловка'!F32+'[1]2.1 Радищево'!F32+'[1]2.1 Ст.Кулатка'!F32+'[1]2.1 Димитровград'!F32+'[1]2.1 Мелекесский'!F32+'[1]2.1 Н.Малыкла'!F32+'[1]2.1 Вешкайма'!F32+'[1]2.1 Карсун'!F32+'[1]2.1 Сурск'!F32+'[1]2.1 Барыш'!F32+'[1]2.1 Б.Сызган'!F32+'[1]2.1 Кузоватово'!F32</f>
        <v>0</v>
      </c>
      <c r="G30" s="14">
        <f t="shared" si="1"/>
        <v>0</v>
      </c>
      <c r="H30" s="13"/>
    </row>
    <row r="31" spans="1:8">
      <c r="A31" s="48"/>
      <c r="B31" s="49"/>
      <c r="C31" s="48"/>
      <c r="D31" s="11" t="s">
        <v>14</v>
      </c>
      <c r="E31" s="12">
        <v>120</v>
      </c>
      <c r="F31" s="13">
        <f>'[1]2.1 Майна'!F33+'[1]2.1 Цильна'!F33+'[1]2.1 Чердаклы'!F33+'[1]2.1 Сенгилей'!F33+'[1]2.1 Тереньга'!F33+'[1]2.1 Ульяновский'!F33+'[1]2.1 Николаевка'!F33+'[1]2.1 Новоспасск'!F33+'[1]2.1 Павловка'!F33+'[1]2.1 Радищево'!F33+'[1]2.1 Ст.Кулатка'!F33+'[1]2.1 Димитровград'!F33+'[1]2.1 Мелекесский'!F33+'[1]2.1 Н.Малыкла'!F33+'[1]2.1 Вешкайма'!F33+'[1]2.1 Карсун'!F33+'[1]2.1 Сурск'!F33+'[1]2.1 Барыш'!F33+'[1]2.1 Б.Сызган'!F33+'[1]2.1 Кузоватово'!F33</f>
        <v>0</v>
      </c>
      <c r="G31" s="14">
        <f t="shared" si="1"/>
        <v>0</v>
      </c>
      <c r="H31" s="13"/>
    </row>
    <row r="32" spans="1:8">
      <c r="A32" s="48"/>
      <c r="B32" s="49"/>
      <c r="C32" s="48">
        <v>2</v>
      </c>
      <c r="D32" s="11" t="s">
        <v>12</v>
      </c>
      <c r="E32" s="12">
        <v>180</v>
      </c>
      <c r="F32" s="13">
        <f>'[1]2.1 Майна'!F34+'[1]2.1 Цильна'!F34+'[1]2.1 Чердаклы'!F34+'[1]2.1 Сенгилей'!F34+'[1]2.1 Тереньга'!F34+'[1]2.1 Ульяновский'!F34+'[1]2.1 Николаевка'!F34+'[1]2.1 Новоспасск'!F34+'[1]2.1 Павловка'!F34+'[1]2.1 Радищево'!F34+'[1]2.1 Ст.Кулатка'!F34+'[1]2.1 Димитровград'!F34+'[1]2.1 Мелекесский'!F34+'[1]2.1 Н.Малыкла'!F34+'[1]2.1 Вешкайма'!F34+'[1]2.1 Карсун'!F34+'[1]2.1 Сурск'!F34+'[1]2.1 Барыш'!F34+'[1]2.1 Б.Сызган'!F34+'[1]2.1 Кузоватово'!F34</f>
        <v>0</v>
      </c>
      <c r="G32" s="14">
        <f t="shared" si="1"/>
        <v>0</v>
      </c>
      <c r="H32" s="13"/>
    </row>
    <row r="33" spans="1:9">
      <c r="A33" s="48"/>
      <c r="B33" s="49"/>
      <c r="C33" s="48"/>
      <c r="D33" s="11" t="s">
        <v>14</v>
      </c>
      <c r="E33" s="12">
        <v>150</v>
      </c>
      <c r="F33" s="13">
        <f>'[1]2.1 Майна'!F35+'[1]2.1 Цильна'!F35+'[1]2.1 Чердаклы'!F35+'[1]2.1 Сенгилей'!F35+'[1]2.1 Тереньга'!F35+'[1]2.1 Ульяновский'!F35+'[1]2.1 Николаевка'!F35+'[1]2.1 Новоспасск'!F35+'[1]2.1 Павловка'!F35+'[1]2.1 Радищево'!F35+'[1]2.1 Ст.Кулатка'!F35+'[1]2.1 Димитровград'!F35+'[1]2.1 Мелекесский'!F35+'[1]2.1 Н.Малыкла'!F35+'[1]2.1 Вешкайма'!F35+'[1]2.1 Карсун'!F35+'[1]2.1 Сурск'!F35+'[1]2.1 Барыш'!F35+'[1]2.1 Б.Сызган'!F35+'[1]2.1 Кузоватово'!F35</f>
        <v>0</v>
      </c>
      <c r="G33" s="14">
        <f t="shared" si="1"/>
        <v>0</v>
      </c>
      <c r="H33" s="13"/>
    </row>
    <row r="34" spans="1:9">
      <c r="A34" s="48"/>
      <c r="B34" s="50" t="s">
        <v>19</v>
      </c>
      <c r="C34" s="48" t="s">
        <v>11</v>
      </c>
      <c r="D34" s="12" t="s">
        <v>15</v>
      </c>
      <c r="E34" s="12">
        <v>160</v>
      </c>
      <c r="F34" s="13">
        <f>'[1]2.1 Майна'!F36+'[1]2.1 Цильна'!F36+'[1]2.1 Чердаклы'!F36+'[1]2.1 Сенгилей'!F36+'[1]2.1 Тереньга'!F36+'[1]2.1 Ульяновский'!F36+'[1]2.1 Николаевка'!F36+'[1]2.1 Новоспасск'!F36+'[1]2.1 Павловка'!F36+'[1]2.1 Радищево'!F36+'[1]2.1 Ст.Кулатка'!F36+'[1]2.1 Димитровград'!F36+'[1]2.1 Мелекесский'!F36+'[1]2.1 Н.Малыкла'!F36+'[1]2.1 Вешкайма'!F36+'[1]2.1 Карсун'!F36+'[1]2.1 Сурск'!F36+'[1]2.1 Барыш'!F36+'[1]2.1 Б.Сызган'!F36+'[1]2.1 Кузоватово'!F36</f>
        <v>12.51</v>
      </c>
      <c r="G34" s="14">
        <f t="shared" si="1"/>
        <v>20.015999999999998</v>
      </c>
      <c r="H34" s="13"/>
    </row>
    <row r="35" spans="1:9" ht="38.25">
      <c r="A35" s="48"/>
      <c r="B35" s="50"/>
      <c r="C35" s="48"/>
      <c r="D35" s="15" t="s">
        <v>20</v>
      </c>
      <c r="E35" s="12">
        <v>140</v>
      </c>
      <c r="F35" s="13">
        <f>'[1]2.1 Майна'!F37+'[1]2.1 Цильна'!F37+'[1]2.1 Чердаклы'!F37+'[1]2.1 Сенгилей'!F37+'[1]2.1 Тереньга'!F37+'[1]2.1 Ульяновский'!F37+'[1]2.1 Николаевка'!F37+'[1]2.1 Новоспасск'!F37+'[1]2.1 Павловка'!F37+'[1]2.1 Радищево'!F37+'[1]2.1 Ст.Кулатка'!F37+'[1]2.1 Димитровград'!F37+'[1]2.1 Мелекесский'!F37+'[1]2.1 Н.Малыкла'!F37+'[1]2.1 Вешкайма'!F37+'[1]2.1 Карсун'!F37+'[1]2.1 Сурск'!F37+'[1]2.1 Барыш'!F37+'[1]2.1 Б.Сызган'!F37+'[1]2.1 Кузоватово'!F37</f>
        <v>204.68999999999997</v>
      </c>
      <c r="G35" s="14">
        <f t="shared" si="1"/>
        <v>286.56599999999997</v>
      </c>
      <c r="H35" s="13">
        <f>'[1]2.1 Майна'!H37+'[1]2.1 Цильна'!H37+'[1]2.1 Чердаклы'!H37+'[1]2.1 Сенгилей'!H37+'[1]2.1 Тереньга'!H37+'[1]2.1 Ульяновский'!H37+'[1]2.1 Николаевка'!H37+'[1]2.1 Новоспасск'!H37+'[1]2.1 Павловка'!H37+'[1]2.1 Радищево'!H37+'[1]2.1 Ст.Кулатка'!H37+'[1]2.1 Димитровград'!H37+'[1]2.1 Мелекесский'!H37+'[1]2.1 Н.Малыкла'!H37+'[1]2.1 Вешкайма'!H37+'[1]2.1 Карсун'!H37+'[1]2.1 Сурск'!H37+'[1]2.1 Барыш'!H37+'[1]2.1 Б.Сызган'!H37+'[1]2.1 Кузоватово'!H37</f>
        <v>0.59000000000000008</v>
      </c>
    </row>
    <row r="36" spans="1:9" ht="25.5">
      <c r="A36" s="48"/>
      <c r="B36" s="50"/>
      <c r="C36" s="48"/>
      <c r="D36" s="15" t="s">
        <v>21</v>
      </c>
      <c r="E36" s="12">
        <v>110</v>
      </c>
      <c r="F36" s="13">
        <f>'[1]2.1 Майна'!F38+'[1]2.1 Цильна'!F38+'[1]2.1 Чердаклы'!F38+'[1]2.1 Сенгилей'!F38+'[1]2.1 Тереньга'!F38+'[1]2.1 Ульяновский'!F38+'[1]2.1 Николаевка'!F38+'[1]2.1 Новоспасск'!F38+'[1]2.1 Павловка'!F38+'[1]2.1 Радищево'!F38+'[1]2.1 Ст.Кулатка'!F38+'[1]2.1 Димитровград'!F38+'[1]2.1 Мелекесский'!F38+'[1]2.1 Н.Малыкла'!F38+'[1]2.1 Вешкайма'!F38+'[1]2.1 Карсун'!F38+'[1]2.1 Сурск'!F38+'[1]2.1 Барыш'!F38+'[1]2.1 Б.Сызган'!F38+'[1]2.1 Кузоватово'!F38</f>
        <v>541.80099999999993</v>
      </c>
      <c r="G36" s="14">
        <f t="shared" si="1"/>
        <v>595.98109999999997</v>
      </c>
      <c r="H36" s="13">
        <f>'[1]2.1 Майна'!H38+'[1]2.1 Цильна'!H38+'[1]2.1 Чердаклы'!H38+'[1]2.1 Сенгилей'!H38+'[1]2.1 Тереньга'!H38+'[1]2.1 Ульяновский'!H38+'[1]2.1 Николаевка'!H38+'[1]2.1 Новоспасск'!H38+'[1]2.1 Павловка'!H38+'[1]2.1 Радищево'!H38+'[1]2.1 Ст.Кулатка'!H38+'[1]2.1 Димитровград'!H38+'[1]2.1 Мелекесский'!H38+'[1]2.1 Н.Малыкла'!H38+'[1]2.1 Вешкайма'!H38+'[1]2.1 Карсун'!H38+'[1]2.1 Сурск'!H38+'[1]2.1 Барыш'!H38+'[1]2.1 Б.Сызган'!H38+'[1]2.1 Кузоватово'!H38</f>
        <v>9.3209999999999997</v>
      </c>
    </row>
    <row r="37" spans="1:9">
      <c r="A37" s="55" t="s">
        <v>17</v>
      </c>
      <c r="B37" s="16" t="s">
        <v>22</v>
      </c>
      <c r="C37" s="11" t="s">
        <v>11</v>
      </c>
      <c r="D37" s="11" t="s">
        <v>11</v>
      </c>
      <c r="E37" s="12">
        <v>470</v>
      </c>
      <c r="F37" s="13">
        <f>'[1]2.1 Майна'!F39+'[1]2.1 Цильна'!F39+'[1]2.1 Чердаклы'!F39+'[1]2.1 Сенгилей'!F39+'[1]2.1 Тереньга'!F39+'[1]2.1 Ульяновский'!F39+'[1]2.1 Николаевка'!F39+'[1]2.1 Новоспасск'!F39+'[1]2.1 Павловка'!F39+'[1]2.1 Радищево'!F39+'[1]2.1 Ст.Кулатка'!F39+'[1]2.1 Димитровград'!F39+'[1]2.1 Мелекесский'!F39+'[1]2.1 Н.Малыкла'!F39+'[1]2.1 Вешкайма'!F39+'[1]2.1 Карсун'!F39+'[1]2.1 Сурск'!F39+'[1]2.1 Барыш'!F39+'[1]2.1 Б.Сызган'!F39+'[1]2.1 Кузоватово'!F39</f>
        <v>0</v>
      </c>
      <c r="G37" s="14">
        <f t="shared" si="1"/>
        <v>0</v>
      </c>
      <c r="H37" s="13"/>
    </row>
    <row r="38" spans="1:9">
      <c r="A38" s="56"/>
      <c r="B38" s="17" t="s">
        <v>23</v>
      </c>
      <c r="C38" s="18" t="s">
        <v>11</v>
      </c>
      <c r="D38" s="18" t="s">
        <v>11</v>
      </c>
      <c r="E38" s="19">
        <v>350</v>
      </c>
      <c r="F38" s="13">
        <f>'[1]2.1 Майна'!F40+'[1]2.1 Цильна'!F40+'[1]2.1 Чердаклы'!F40+'[1]2.1 Сенгилей'!F40+'[1]2.1 Тереньга'!F40+'[1]2.1 Ульяновский'!F40+'[1]2.1 Николаевка'!F40+'[1]2.1 Новоспасск'!F40+'[1]2.1 Павловка'!F40+'[1]2.1 Радищево'!F40+'[1]2.1 Ст.Кулатка'!F40+'[1]2.1 Димитровград'!F40+'[1]2.1 Мелекесский'!F40+'[1]2.1 Н.Малыкла'!F40+'[1]2.1 Вешкайма'!F40+'[1]2.1 Карсун'!F40+'[1]2.1 Сурск'!F40+'[1]2.1 Барыш'!F40+'[1]2.1 Б.Сызган'!F40+'[1]2.1 Кузоватово'!F40</f>
        <v>35.43</v>
      </c>
      <c r="G38" s="14">
        <f t="shared" si="1"/>
        <v>124.005</v>
      </c>
      <c r="H38" s="13"/>
    </row>
    <row r="39" spans="1:9">
      <c r="A39" s="57" t="s">
        <v>24</v>
      </c>
      <c r="B39" s="58"/>
      <c r="C39" s="58"/>
      <c r="D39" s="58"/>
      <c r="E39" s="58"/>
      <c r="F39" s="59"/>
      <c r="G39" s="14">
        <f>G29+G30+G31+G32+G33+G37</f>
        <v>0</v>
      </c>
      <c r="H39" s="14"/>
    </row>
    <row r="40" spans="1:9">
      <c r="A40" s="57" t="s">
        <v>25</v>
      </c>
      <c r="B40" s="58"/>
      <c r="C40" s="58"/>
      <c r="D40" s="58"/>
      <c r="E40" s="58"/>
      <c r="F40" s="59"/>
      <c r="G40" s="14">
        <f>G34+G35+G36+G38</f>
        <v>1026.5681</v>
      </c>
      <c r="H40" s="14"/>
    </row>
    <row r="41" spans="1:9">
      <c r="A41" s="57" t="s">
        <v>26</v>
      </c>
      <c r="B41" s="58"/>
      <c r="C41" s="58"/>
      <c r="D41" s="58"/>
      <c r="E41" s="58"/>
      <c r="F41" s="59"/>
      <c r="G41" s="14">
        <f>G39+G40</f>
        <v>1026.5681</v>
      </c>
      <c r="H41" s="14"/>
    </row>
    <row r="42" spans="1:9">
      <c r="A42" s="48" t="s">
        <v>10</v>
      </c>
      <c r="B42" s="60" t="s">
        <v>27</v>
      </c>
      <c r="C42" s="48" t="s">
        <v>11</v>
      </c>
      <c r="D42" s="12" t="s">
        <v>15</v>
      </c>
      <c r="E42" s="12">
        <v>260</v>
      </c>
      <c r="F42" s="13">
        <f>'[1]2.1 Майна'!F44+'[1]2.1 Цильна'!F44+'[1]2.1 Чердаклы'!F44+'[1]2.1 Сенгилей'!F44+'[1]2.1 Тереньга'!F44+'[1]2.1 Ульяновский'!F44+'[1]2.1 Николаевка'!F44+'[1]2.1 Новоспасск'!F44+'[1]2.1 Павловка'!F44+'[1]2.1 Радищево'!F44+'[1]2.1 Ст.Кулатка'!F44+'[1]2.1 Димитровград'!F44+'[1]2.1 Мелекесский'!F44+'[1]2.1 Н.Малыкла'!F44+'[1]2.1 Вешкайма'!F44+'[1]2.1 Карсун'!F44+'[1]2.1 Сурск'!F44+'[1]2.1 Барыш'!F44+'[1]2.1 Б.Сызган'!F44+'[1]2.1 Кузоватово'!F44</f>
        <v>113.86399999999999</v>
      </c>
      <c r="G42" s="14">
        <f>E42*F42/100</f>
        <v>296.04639999999995</v>
      </c>
      <c r="H42" s="13">
        <f>'[1]2.1 Майна'!H44+'[1]2.1 Цильна'!H44+'[1]2.1 Чердаклы'!H44+'[1]2.1 Сенгилей'!H44+'[1]2.1 Тереньга'!H44+'[1]2.1 Ульяновский'!H44+'[1]2.1 Николаевка'!H44+'[1]2.1 Новоспасск'!H44+'[1]2.1 Павловка'!H44+'[1]2.1 Радищево'!H44+'[1]2.1 Ст.Кулатка'!H44+'[1]2.1 Димитровград'!H44+'[1]2.1 Мелекесский'!H44+'[1]2.1 Н.Малыкла'!H44+'[1]2.1 Вешкайма'!H44+'[1]2.1 Карсун'!H44+'[1]2.1 Сурск'!H44+'[1]2.1 Барыш'!H44+'[1]2.1 Б.Сызган'!H44+'[1]2.1 Кузоватово'!H44</f>
        <v>0.82400000000000007</v>
      </c>
    </row>
    <row r="43" spans="1:9" ht="38.25">
      <c r="A43" s="48"/>
      <c r="B43" s="60"/>
      <c r="C43" s="48"/>
      <c r="D43" s="15" t="s">
        <v>20</v>
      </c>
      <c r="E43" s="12">
        <v>220</v>
      </c>
      <c r="F43" s="13">
        <f>'[1]2.1 Майна'!F45+'[1]2.1 Цильна'!F45+'[1]2.1 Чердаклы'!F45+'[1]2.1 Сенгилей'!F45+'[1]2.1 Тереньга'!F45+'[1]2.1 Ульяновский'!F45+'[1]2.1 Николаевка'!F45+'[1]2.1 Новоспасск'!F45+'[1]2.1 Павловка'!F45+'[1]2.1 Радищево'!F45+'[1]2.1 Ст.Кулатка'!F45+'[1]2.1 Димитровград'!F45+'[1]2.1 Мелекесский'!F45+'[1]2.1 Н.Малыкла'!F45+'[1]2.1 Вешкайма'!F45+'[1]2.1 Карсун'!F45+'[1]2.1 Сурск'!F45+'[1]2.1 Барыш'!F45+'[1]2.1 Б.Сызган'!F45+'[1]2.1 Кузоватово'!F45</f>
        <v>812.66599999999994</v>
      </c>
      <c r="G43" s="14">
        <f>E43*F43/100</f>
        <v>1787.8652</v>
      </c>
      <c r="H43" s="13">
        <f>'[1]2.1 Майна'!H45+'[1]2.1 Цильна'!H45+'[1]2.1 Чердаклы'!H45+'[1]2.1 Сенгилей'!H45+'[1]2.1 Тереньга'!H45+'[1]2.1 Ульяновский'!H45+'[1]2.1 Николаевка'!H45+'[1]2.1 Новоспасск'!H45+'[1]2.1 Павловка'!H45+'[1]2.1 Радищево'!H45+'[1]2.1 Ст.Кулатка'!H45+'[1]2.1 Димитровград'!H45+'[1]2.1 Мелекесский'!H45+'[1]2.1 Н.Малыкла'!H45+'[1]2.1 Вешкайма'!H45+'[1]2.1 Карсун'!H45+'[1]2.1 Сурск'!H45+'[1]2.1 Барыш'!H45+'[1]2.1 Б.Сызган'!H45+'[1]2.1 Кузоватово'!H45</f>
        <v>4.4059999999999997</v>
      </c>
    </row>
    <row r="44" spans="1:9" ht="25.5">
      <c r="A44" s="48"/>
      <c r="B44" s="60"/>
      <c r="C44" s="48"/>
      <c r="D44" s="15" t="s">
        <v>21</v>
      </c>
      <c r="E44" s="12">
        <v>150</v>
      </c>
      <c r="F44" s="13">
        <f>'[1]2.1 Майна'!F46+'[1]2.1 Цильна'!F46+'[1]2.1 Чердаклы'!F46+'[1]2.1 Сенгилей'!F46+'[1]2.1 Тереньга'!F46+'[1]2.1 Ульяновский'!F46+'[1]2.1 Николаевка'!F46+'[1]2.1 Новоспасск'!F46+'[1]2.1 Павловка'!F46+'[1]2.1 Радищево'!F46+'[1]2.1 Ст.Кулатка'!F46+'[1]2.1 Димитровград'!F46+'[1]2.1 Мелекесский'!F46+'[1]2.1 Н.Малыкла'!F46+'[1]2.1 Вешкайма'!F46+'[1]2.1 Карсун'!F46+'[1]2.1 Сурск'!F46+'[1]2.1 Барыш'!F46+'[1]2.1 Б.Сызган'!F46+'[1]2.1 Кузоватово'!F46</f>
        <v>1336.683</v>
      </c>
      <c r="G44" s="14">
        <f>E44*F44/100</f>
        <v>2005.0245000000002</v>
      </c>
      <c r="H44" s="13">
        <f>'[1]2.1 Майна'!H46+'[1]2.1 Цильна'!H46+'[1]2.1 Чердаклы'!H46+'[1]2.1 Сенгилей'!H46+'[1]2.1 Тереньга'!H46+'[1]2.1 Ульяновский'!H46+'[1]2.1 Николаевка'!H46+'[1]2.1 Новоспасск'!H46+'[1]2.1 Павловка'!H46+'[1]2.1 Радищево'!H46+'[1]2.1 Ст.Кулатка'!H46+'[1]2.1 Димитровград'!H46+'[1]2.1 Мелекесский'!H46+'[1]2.1 Н.Малыкла'!H46+'[1]2.1 Вешкайма'!H46+'[1]2.1 Карсун'!H46+'[1]2.1 Сурск'!H46+'[1]2.1 Барыш'!H46+'[1]2.1 Б.Сызган'!H46+'[1]2.1 Кузоватово'!H46</f>
        <v>3.4630000000000001</v>
      </c>
    </row>
    <row r="45" spans="1:9">
      <c r="A45" s="11"/>
      <c r="B45" s="20"/>
      <c r="C45" s="11"/>
      <c r="D45" s="11"/>
      <c r="E45" s="12"/>
      <c r="F45" s="13"/>
      <c r="G45" s="14"/>
      <c r="H45" s="13">
        <f>'[1]2.1 Майна'!H47+'[1]2.1 Цильна'!H47+'[1]2.1 Чердаклы'!H47+'[1]2.1 Сенгилей'!H47+'[1]2.1 Тереньга'!H47+'[1]2.1 Ульяновский'!H47+'[1]2.1 Николаевка'!H47+'[1]2.1 Новоспасск'!H47+'[1]2.1 Павловка'!H47+'[1]2.1 Радищево'!H47+'[1]2.1 Ст.Кулатка'!H47+'[1]2.1 Димитровград'!H47+'[1]2.1 Мелекесский'!H47+'[1]2.1 Н.Малыкла'!H47+'[1]2.1 Вешкайма'!H47+'[1]2.1 Карсун'!H47+'[1]2.1 Сурск'!H47+'[1]2.1 Барыш'!H47+'[1]2.1 Б.Сызган'!H47+'[1]2.1 Кузоватово'!H47</f>
        <v>0.06</v>
      </c>
    </row>
    <row r="46" spans="1:9">
      <c r="A46" s="45"/>
      <c r="B46" s="46"/>
      <c r="C46" s="46"/>
      <c r="D46" s="46"/>
      <c r="E46" s="46"/>
      <c r="F46" s="47"/>
      <c r="G46" s="10"/>
      <c r="H46" s="10"/>
    </row>
    <row r="47" spans="1:9">
      <c r="A47" s="45"/>
      <c r="B47" s="46"/>
      <c r="C47" s="46"/>
      <c r="D47" s="46"/>
      <c r="E47" s="46"/>
      <c r="F47" s="47"/>
      <c r="G47" s="10"/>
      <c r="H47" s="10"/>
      <c r="I47" s="3"/>
    </row>
    <row r="48" spans="1:9">
      <c r="A48" s="21"/>
      <c r="B48" s="21"/>
      <c r="C48" s="21"/>
      <c r="D48" s="21"/>
      <c r="E48" s="21"/>
      <c r="F48" s="21"/>
      <c r="G48" s="21"/>
      <c r="H48" s="21"/>
    </row>
    <row r="49" spans="1:20" s="22" customFormat="1" ht="15.75">
      <c r="A49" s="54"/>
      <c r="B49" s="54"/>
      <c r="C49" s="54"/>
      <c r="D49" s="54"/>
      <c r="E49" s="54"/>
      <c r="F49" s="54"/>
      <c r="G49" s="54"/>
      <c r="S49" s="23"/>
      <c r="T49" s="24"/>
    </row>
    <row r="50" spans="1:20" ht="51.75" customHeight="1">
      <c r="A50" s="51" t="s">
        <v>69</v>
      </c>
      <c r="B50" s="51"/>
      <c r="C50" s="51"/>
      <c r="D50" s="51"/>
      <c r="E50" s="51"/>
      <c r="F50" s="51"/>
      <c r="G50" s="51"/>
    </row>
    <row r="51" spans="1:20">
      <c r="A51" s="25"/>
      <c r="B51" s="25"/>
      <c r="C51" s="25"/>
      <c r="D51" s="25"/>
      <c r="E51" s="25"/>
      <c r="F51" s="25"/>
      <c r="G51" s="25"/>
    </row>
    <row r="52" spans="1:20" ht="63.75">
      <c r="A52" s="52" t="s">
        <v>28</v>
      </c>
      <c r="B52" s="52" t="s">
        <v>29</v>
      </c>
      <c r="C52" s="52" t="s">
        <v>30</v>
      </c>
      <c r="D52" s="52" t="s">
        <v>0</v>
      </c>
      <c r="E52" s="34" t="s">
        <v>31</v>
      </c>
      <c r="F52" s="34" t="s">
        <v>32</v>
      </c>
      <c r="G52" s="34" t="s">
        <v>5</v>
      </c>
      <c r="H52" s="26" t="s">
        <v>68</v>
      </c>
    </row>
    <row r="53" spans="1:20">
      <c r="A53" s="53"/>
      <c r="B53" s="53"/>
      <c r="C53" s="53"/>
      <c r="D53" s="53"/>
      <c r="E53" s="34" t="s">
        <v>33</v>
      </c>
      <c r="F53" s="34" t="s">
        <v>34</v>
      </c>
      <c r="G53" s="34" t="s">
        <v>8</v>
      </c>
      <c r="H53" s="34" t="s">
        <v>34</v>
      </c>
    </row>
    <row r="54" spans="1:20">
      <c r="A54" s="34">
        <v>1</v>
      </c>
      <c r="B54" s="34">
        <f>+A54+1</f>
        <v>2</v>
      </c>
      <c r="C54" s="34">
        <f>+B54+1</f>
        <v>3</v>
      </c>
      <c r="D54" s="34">
        <f>+C54+1</f>
        <v>4</v>
      </c>
      <c r="E54" s="34">
        <f>+D54+1</f>
        <v>5</v>
      </c>
      <c r="F54" s="34">
        <f>+E54+1</f>
        <v>6</v>
      </c>
      <c r="G54" s="34" t="s">
        <v>35</v>
      </c>
      <c r="H54" s="34"/>
    </row>
    <row r="55" spans="1:20">
      <c r="A55" s="56">
        <v>1</v>
      </c>
      <c r="B55" s="52" t="s">
        <v>36</v>
      </c>
      <c r="C55" s="52" t="s">
        <v>37</v>
      </c>
      <c r="D55" s="19">
        <v>1150</v>
      </c>
      <c r="E55" s="33">
        <v>1000</v>
      </c>
      <c r="F55" s="34">
        <v>0</v>
      </c>
      <c r="G55" s="27">
        <v>0</v>
      </c>
      <c r="H55" s="34"/>
    </row>
    <row r="56" spans="1:20">
      <c r="A56" s="61"/>
      <c r="B56" s="63"/>
      <c r="C56" s="63"/>
      <c r="D56" s="19">
        <v>750</v>
      </c>
      <c r="E56" s="33">
        <v>600</v>
      </c>
      <c r="F56" s="34">
        <v>0</v>
      </c>
      <c r="G56" s="27">
        <v>0</v>
      </c>
      <c r="H56" s="34"/>
    </row>
    <row r="57" spans="1:20">
      <c r="A57" s="61"/>
      <c r="B57" s="63"/>
      <c r="C57" s="63"/>
      <c r="D57" s="34" t="s">
        <v>38</v>
      </c>
      <c r="E57" s="33">
        <v>500</v>
      </c>
      <c r="F57" s="34">
        <v>0</v>
      </c>
      <c r="G57" s="27">
        <v>0</v>
      </c>
      <c r="H57" s="34"/>
    </row>
    <row r="58" spans="1:20">
      <c r="A58" s="61"/>
      <c r="B58" s="63"/>
      <c r="C58" s="63"/>
      <c r="D58" s="34">
        <v>330</v>
      </c>
      <c r="E58" s="33">
        <v>250</v>
      </c>
      <c r="F58" s="34">
        <v>0</v>
      </c>
      <c r="G58" s="27">
        <v>0</v>
      </c>
      <c r="H58" s="34"/>
    </row>
    <row r="59" spans="1:20">
      <c r="A59" s="61"/>
      <c r="B59" s="63"/>
      <c r="C59" s="63"/>
      <c r="D59" s="34">
        <v>220</v>
      </c>
      <c r="E59" s="33">
        <v>210</v>
      </c>
      <c r="F59" s="34">
        <v>0</v>
      </c>
      <c r="G59" s="27">
        <v>0</v>
      </c>
      <c r="H59" s="34"/>
    </row>
    <row r="60" spans="1:20">
      <c r="A60" s="61"/>
      <c r="B60" s="63"/>
      <c r="C60" s="63"/>
      <c r="D60" s="34" t="s">
        <v>39</v>
      </c>
      <c r="E60" s="33">
        <v>105</v>
      </c>
      <c r="F60" s="34">
        <v>0</v>
      </c>
      <c r="G60" s="28">
        <v>0</v>
      </c>
      <c r="H60" s="34"/>
    </row>
    <row r="61" spans="1:20">
      <c r="A61" s="62"/>
      <c r="B61" s="53"/>
      <c r="C61" s="53"/>
      <c r="D61" s="34">
        <v>35</v>
      </c>
      <c r="E61" s="33">
        <v>75</v>
      </c>
      <c r="F61" s="34">
        <v>0</v>
      </c>
      <c r="G61" s="27">
        <v>0</v>
      </c>
      <c r="H61" s="34"/>
    </row>
    <row r="62" spans="1:20">
      <c r="A62" s="56">
        <v>2</v>
      </c>
      <c r="B62" s="52" t="s">
        <v>40</v>
      </c>
      <c r="C62" s="52" t="s">
        <v>41</v>
      </c>
      <c r="D62" s="19">
        <v>1150</v>
      </c>
      <c r="E62" s="33">
        <v>60</v>
      </c>
      <c r="F62" s="34">
        <v>0</v>
      </c>
      <c r="G62" s="27">
        <v>0</v>
      </c>
      <c r="H62" s="34"/>
    </row>
    <row r="63" spans="1:20">
      <c r="A63" s="61"/>
      <c r="B63" s="63"/>
      <c r="C63" s="63"/>
      <c r="D63" s="19">
        <v>750</v>
      </c>
      <c r="E63" s="33">
        <v>43</v>
      </c>
      <c r="F63" s="34">
        <v>0</v>
      </c>
      <c r="G63" s="27">
        <v>0</v>
      </c>
      <c r="H63" s="34"/>
    </row>
    <row r="64" spans="1:20">
      <c r="A64" s="61"/>
      <c r="B64" s="63"/>
      <c r="C64" s="63"/>
      <c r="D64" s="34" t="s">
        <v>38</v>
      </c>
      <c r="E64" s="33">
        <v>28</v>
      </c>
      <c r="F64" s="34">
        <v>0</v>
      </c>
      <c r="G64" s="27">
        <v>0</v>
      </c>
      <c r="H64" s="34"/>
    </row>
    <row r="65" spans="1:8">
      <c r="A65" s="61"/>
      <c r="B65" s="63"/>
      <c r="C65" s="63"/>
      <c r="D65" s="34">
        <v>330</v>
      </c>
      <c r="E65" s="33">
        <v>18</v>
      </c>
      <c r="F65" s="34">
        <v>0</v>
      </c>
      <c r="G65" s="27">
        <v>0</v>
      </c>
      <c r="H65" s="34"/>
    </row>
    <row r="66" spans="1:8">
      <c r="A66" s="61"/>
      <c r="B66" s="63"/>
      <c r="C66" s="63"/>
      <c r="D66" s="34">
        <v>220</v>
      </c>
      <c r="E66" s="33">
        <v>14</v>
      </c>
      <c r="F66" s="34">
        <v>0</v>
      </c>
      <c r="G66" s="27">
        <v>0</v>
      </c>
      <c r="H66" s="34"/>
    </row>
    <row r="67" spans="1:8">
      <c r="A67" s="61"/>
      <c r="B67" s="63"/>
      <c r="C67" s="63"/>
      <c r="D67" s="34" t="s">
        <v>39</v>
      </c>
      <c r="E67" s="33">
        <v>7.8</v>
      </c>
      <c r="F67" s="34">
        <v>0</v>
      </c>
      <c r="G67" s="28">
        <v>0</v>
      </c>
      <c r="H67" s="34"/>
    </row>
    <row r="68" spans="1:8">
      <c r="A68" s="61"/>
      <c r="B68" s="63"/>
      <c r="C68" s="63"/>
      <c r="D68" s="34">
        <v>35</v>
      </c>
      <c r="E68" s="33">
        <v>2.1</v>
      </c>
      <c r="F68" s="34">
        <v>0</v>
      </c>
      <c r="G68" s="27">
        <v>0</v>
      </c>
      <c r="H68" s="34"/>
    </row>
    <row r="69" spans="1:8">
      <c r="A69" s="62"/>
      <c r="B69" s="63"/>
      <c r="C69" s="53"/>
      <c r="D69" s="29" t="s">
        <v>42</v>
      </c>
      <c r="E69" s="30">
        <v>1</v>
      </c>
      <c r="F69" s="34">
        <v>0</v>
      </c>
      <c r="G69" s="28">
        <v>0</v>
      </c>
      <c r="H69" s="34"/>
    </row>
    <row r="70" spans="1:8">
      <c r="A70" s="56">
        <v>3</v>
      </c>
      <c r="B70" s="52" t="s">
        <v>43</v>
      </c>
      <c r="C70" s="52" t="s">
        <v>44</v>
      </c>
      <c r="D70" s="19">
        <v>1150</v>
      </c>
      <c r="E70" s="34">
        <v>180</v>
      </c>
      <c r="F70" s="34">
        <v>0</v>
      </c>
      <c r="G70" s="27">
        <v>0</v>
      </c>
      <c r="H70" s="34"/>
    </row>
    <row r="71" spans="1:8">
      <c r="A71" s="61"/>
      <c r="B71" s="63"/>
      <c r="C71" s="63"/>
      <c r="D71" s="19">
        <v>750</v>
      </c>
      <c r="E71" s="34">
        <v>130</v>
      </c>
      <c r="F71" s="34">
        <v>0</v>
      </c>
      <c r="G71" s="27">
        <v>0</v>
      </c>
      <c r="H71" s="34"/>
    </row>
    <row r="72" spans="1:8">
      <c r="A72" s="61"/>
      <c r="B72" s="63"/>
      <c r="C72" s="63"/>
      <c r="D72" s="34" t="s">
        <v>38</v>
      </c>
      <c r="E72" s="33">
        <v>88</v>
      </c>
      <c r="F72" s="34">
        <v>0</v>
      </c>
      <c r="G72" s="27">
        <v>0</v>
      </c>
      <c r="H72" s="34"/>
    </row>
    <row r="73" spans="1:8">
      <c r="A73" s="61"/>
      <c r="B73" s="63"/>
      <c r="C73" s="63"/>
      <c r="D73" s="34">
        <v>330</v>
      </c>
      <c r="E73" s="33">
        <v>66</v>
      </c>
      <c r="F73" s="34">
        <v>0</v>
      </c>
      <c r="G73" s="27">
        <v>0</v>
      </c>
      <c r="H73" s="34"/>
    </row>
    <row r="74" spans="1:8">
      <c r="A74" s="61"/>
      <c r="B74" s="63"/>
      <c r="C74" s="63"/>
      <c r="D74" s="34">
        <v>220</v>
      </c>
      <c r="E74" s="33">
        <v>43</v>
      </c>
      <c r="F74" s="34">
        <v>0</v>
      </c>
      <c r="G74" s="27">
        <v>0</v>
      </c>
      <c r="H74" s="34"/>
    </row>
    <row r="75" spans="1:8">
      <c r="A75" s="61"/>
      <c r="B75" s="63"/>
      <c r="C75" s="63"/>
      <c r="D75" s="34" t="s">
        <v>39</v>
      </c>
      <c r="E75" s="33">
        <v>26</v>
      </c>
      <c r="F75" s="34">
        <v>0</v>
      </c>
      <c r="G75" s="27">
        <v>0</v>
      </c>
      <c r="H75" s="34"/>
    </row>
    <row r="76" spans="1:8">
      <c r="A76" s="61"/>
      <c r="B76" s="63"/>
      <c r="C76" s="63"/>
      <c r="D76" s="34">
        <v>35</v>
      </c>
      <c r="E76" s="33">
        <v>11</v>
      </c>
      <c r="F76" s="34">
        <v>0</v>
      </c>
      <c r="G76" s="27">
        <v>0</v>
      </c>
      <c r="H76" s="34"/>
    </row>
    <row r="77" spans="1:8">
      <c r="A77" s="62"/>
      <c r="B77" s="63"/>
      <c r="C77" s="53"/>
      <c r="D77" s="29" t="s">
        <v>42</v>
      </c>
      <c r="E77" s="33">
        <v>5.5</v>
      </c>
      <c r="F77" s="34">
        <v>10</v>
      </c>
      <c r="G77" s="27">
        <v>55</v>
      </c>
      <c r="H77" s="34"/>
    </row>
    <row r="78" spans="1:8">
      <c r="A78" s="56">
        <v>4</v>
      </c>
      <c r="B78" s="52" t="s">
        <v>45</v>
      </c>
      <c r="C78" s="52" t="s">
        <v>46</v>
      </c>
      <c r="D78" s="34">
        <v>220</v>
      </c>
      <c r="E78" s="34">
        <v>23</v>
      </c>
      <c r="F78" s="34">
        <v>0</v>
      </c>
      <c r="G78" s="27">
        <v>0</v>
      </c>
      <c r="H78" s="34"/>
    </row>
    <row r="79" spans="1:8">
      <c r="A79" s="61"/>
      <c r="B79" s="63"/>
      <c r="C79" s="63"/>
      <c r="D79" s="34" t="s">
        <v>39</v>
      </c>
      <c r="E79" s="34">
        <v>14</v>
      </c>
      <c r="F79" s="34">
        <v>0</v>
      </c>
      <c r="G79" s="28">
        <v>0</v>
      </c>
      <c r="H79" s="34"/>
    </row>
    <row r="80" spans="1:8">
      <c r="A80" s="61"/>
      <c r="B80" s="63"/>
      <c r="C80" s="63"/>
      <c r="D80" s="34">
        <v>35</v>
      </c>
      <c r="E80" s="34">
        <v>6.4</v>
      </c>
      <c r="F80" s="34">
        <v>0</v>
      </c>
      <c r="G80" s="27">
        <v>0</v>
      </c>
      <c r="H80" s="34"/>
    </row>
    <row r="81" spans="1:8">
      <c r="A81" s="62"/>
      <c r="B81" s="53"/>
      <c r="C81" s="53"/>
      <c r="D81" s="29" t="s">
        <v>42</v>
      </c>
      <c r="E81" s="34">
        <v>3.1</v>
      </c>
      <c r="F81" s="34">
        <v>75</v>
      </c>
      <c r="G81" s="28">
        <v>232.5</v>
      </c>
      <c r="H81" s="34"/>
    </row>
    <row r="82" spans="1:8">
      <c r="A82" s="56">
        <v>5</v>
      </c>
      <c r="B82" s="52" t="s">
        <v>47</v>
      </c>
      <c r="C82" s="52" t="s">
        <v>41</v>
      </c>
      <c r="D82" s="34" t="s">
        <v>38</v>
      </c>
      <c r="E82" s="33">
        <v>35</v>
      </c>
      <c r="F82" s="34">
        <v>0</v>
      </c>
      <c r="G82" s="27">
        <v>0</v>
      </c>
      <c r="H82" s="34"/>
    </row>
    <row r="83" spans="1:8">
      <c r="A83" s="61"/>
      <c r="B83" s="63"/>
      <c r="C83" s="63"/>
      <c r="D83" s="34">
        <v>330</v>
      </c>
      <c r="E83" s="34">
        <v>24</v>
      </c>
      <c r="F83" s="34">
        <v>0</v>
      </c>
      <c r="G83" s="27">
        <v>0</v>
      </c>
      <c r="H83" s="34"/>
    </row>
    <row r="84" spans="1:8">
      <c r="A84" s="61"/>
      <c r="B84" s="63"/>
      <c r="C84" s="63"/>
      <c r="D84" s="34">
        <v>220</v>
      </c>
      <c r="E84" s="34">
        <v>19</v>
      </c>
      <c r="F84" s="34">
        <v>0</v>
      </c>
      <c r="G84" s="27">
        <v>0</v>
      </c>
      <c r="H84" s="34"/>
    </row>
    <row r="85" spans="1:8">
      <c r="A85" s="61"/>
      <c r="B85" s="63"/>
      <c r="C85" s="63"/>
      <c r="D85" s="34" t="s">
        <v>39</v>
      </c>
      <c r="E85" s="34">
        <v>9.5</v>
      </c>
      <c r="F85" s="34">
        <v>0</v>
      </c>
      <c r="G85" s="28">
        <v>0</v>
      </c>
      <c r="H85" s="34"/>
    </row>
    <row r="86" spans="1:8" hidden="1">
      <c r="A86" s="61"/>
      <c r="B86" s="53"/>
      <c r="C86" s="53"/>
      <c r="D86" s="34">
        <v>35</v>
      </c>
      <c r="E86" s="34">
        <v>4.7</v>
      </c>
      <c r="F86" s="34">
        <v>0</v>
      </c>
      <c r="G86" s="27">
        <v>0</v>
      </c>
      <c r="H86" s="34"/>
    </row>
    <row r="87" spans="1:8" ht="25.5">
      <c r="A87" s="33">
        <v>6</v>
      </c>
      <c r="B87" s="34" t="s">
        <v>48</v>
      </c>
      <c r="C87" s="34" t="s">
        <v>46</v>
      </c>
      <c r="D87" s="31" t="s">
        <v>42</v>
      </c>
      <c r="E87" s="34">
        <v>2.2999999999999998</v>
      </c>
      <c r="F87" s="34">
        <v>923</v>
      </c>
      <c r="G87" s="28">
        <v>2122.8999999999996</v>
      </c>
      <c r="H87" s="34"/>
    </row>
    <row r="88" spans="1:8" ht="51">
      <c r="A88" s="33">
        <v>7</v>
      </c>
      <c r="B88" s="34" t="s">
        <v>49</v>
      </c>
      <c r="C88" s="34" t="s">
        <v>46</v>
      </c>
      <c r="D88" s="31" t="s">
        <v>42</v>
      </c>
      <c r="E88" s="34">
        <v>26</v>
      </c>
      <c r="F88" s="34">
        <v>0</v>
      </c>
      <c r="G88" s="27">
        <v>0</v>
      </c>
      <c r="H88" s="34"/>
    </row>
    <row r="89" spans="1:8" ht="25.5">
      <c r="A89" s="33">
        <v>8</v>
      </c>
      <c r="B89" s="34" t="s">
        <v>50</v>
      </c>
      <c r="C89" s="34" t="s">
        <v>46</v>
      </c>
      <c r="D89" s="31" t="s">
        <v>42</v>
      </c>
      <c r="E89" s="34">
        <v>48</v>
      </c>
      <c r="F89" s="34">
        <v>0</v>
      </c>
      <c r="G89" s="27">
        <v>0</v>
      </c>
      <c r="H89" s="34"/>
    </row>
    <row r="90" spans="1:8">
      <c r="A90" s="61">
        <v>9</v>
      </c>
      <c r="B90" s="63" t="s">
        <v>51</v>
      </c>
      <c r="C90" s="63" t="s">
        <v>52</v>
      </c>
      <c r="D90" s="35">
        <v>35</v>
      </c>
      <c r="E90" s="35">
        <v>2.4</v>
      </c>
      <c r="F90" s="34">
        <v>0</v>
      </c>
      <c r="G90" s="27">
        <v>0</v>
      </c>
      <c r="H90" s="34"/>
    </row>
    <row r="91" spans="1:8">
      <c r="A91" s="62"/>
      <c r="B91" s="53"/>
      <c r="C91" s="53"/>
      <c r="D91" s="31" t="s">
        <v>42</v>
      </c>
      <c r="E91" s="34">
        <v>2.4</v>
      </c>
      <c r="F91" s="34">
        <v>0</v>
      </c>
      <c r="G91" s="28">
        <v>0</v>
      </c>
      <c r="H91" s="34"/>
    </row>
    <row r="92" spans="1:8" ht="38.25">
      <c r="A92" s="33">
        <v>10</v>
      </c>
      <c r="B92" s="34" t="s">
        <v>53</v>
      </c>
      <c r="C92" s="34" t="s">
        <v>54</v>
      </c>
      <c r="D92" s="31" t="s">
        <v>42</v>
      </c>
      <c r="E92" s="34">
        <v>2.5</v>
      </c>
      <c r="F92" s="34">
        <v>390</v>
      </c>
      <c r="G92" s="28">
        <v>975</v>
      </c>
      <c r="H92" s="34"/>
    </row>
    <row r="93" spans="1:8" ht="38.25">
      <c r="A93" s="33">
        <v>11</v>
      </c>
      <c r="B93" s="34" t="s">
        <v>55</v>
      </c>
      <c r="C93" s="34" t="s">
        <v>56</v>
      </c>
      <c r="D93" s="31" t="s">
        <v>42</v>
      </c>
      <c r="E93" s="34">
        <v>2.2999999999999998</v>
      </c>
      <c r="F93" s="34">
        <v>583</v>
      </c>
      <c r="G93" s="28">
        <v>1340.8999999999999</v>
      </c>
      <c r="H93" s="34">
        <v>12</v>
      </c>
    </row>
    <row r="94" spans="1:8" ht="38.25">
      <c r="A94" s="33">
        <v>12</v>
      </c>
      <c r="B94" s="34" t="s">
        <v>57</v>
      </c>
      <c r="C94" s="34" t="s">
        <v>56</v>
      </c>
      <c r="D94" s="31" t="s">
        <v>42</v>
      </c>
      <c r="E94" s="34">
        <v>3</v>
      </c>
      <c r="F94" s="34">
        <v>102</v>
      </c>
      <c r="G94" s="28">
        <v>306</v>
      </c>
      <c r="H94" s="34">
        <v>2</v>
      </c>
    </row>
    <row r="95" spans="1:8" ht="51">
      <c r="A95" s="33">
        <v>13</v>
      </c>
      <c r="B95" s="34" t="s">
        <v>58</v>
      </c>
      <c r="C95" s="34" t="s">
        <v>59</v>
      </c>
      <c r="D95" s="34">
        <v>35</v>
      </c>
      <c r="E95" s="34">
        <v>3.5</v>
      </c>
      <c r="F95" s="34">
        <v>0</v>
      </c>
      <c r="G95" s="27">
        <v>0</v>
      </c>
      <c r="H95" s="34"/>
    </row>
    <row r="96" spans="1:8">
      <c r="A96" s="55" t="s">
        <v>60</v>
      </c>
      <c r="B96" s="48" t="s">
        <v>61</v>
      </c>
      <c r="C96" s="48"/>
      <c r="D96" s="34" t="s">
        <v>62</v>
      </c>
      <c r="E96" s="33" t="s">
        <v>11</v>
      </c>
      <c r="F96" s="33" t="s">
        <v>11</v>
      </c>
      <c r="G96" s="28">
        <v>0</v>
      </c>
      <c r="H96" s="33"/>
    </row>
    <row r="97" spans="1:8">
      <c r="A97" s="55"/>
      <c r="B97" s="48"/>
      <c r="C97" s="48"/>
      <c r="D97" s="34" t="s">
        <v>63</v>
      </c>
      <c r="E97" s="33" t="s">
        <v>11</v>
      </c>
      <c r="F97" s="33" t="s">
        <v>11</v>
      </c>
      <c r="G97" s="28">
        <v>0</v>
      </c>
      <c r="H97" s="33"/>
    </row>
    <row r="98" spans="1:8">
      <c r="A98" s="55"/>
      <c r="B98" s="48"/>
      <c r="C98" s="48"/>
      <c r="D98" s="34" t="s">
        <v>64</v>
      </c>
      <c r="E98" s="33" t="s">
        <v>11</v>
      </c>
      <c r="F98" s="33" t="s">
        <v>11</v>
      </c>
      <c r="G98" s="28">
        <v>5032.2999999999993</v>
      </c>
      <c r="H98" s="33"/>
    </row>
    <row r="99" spans="1:8">
      <c r="A99" s="55"/>
      <c r="B99" s="48"/>
      <c r="C99" s="48"/>
      <c r="D99" s="34" t="s">
        <v>65</v>
      </c>
      <c r="E99" s="33" t="s">
        <v>11</v>
      </c>
      <c r="F99" s="33" t="s">
        <v>11</v>
      </c>
      <c r="G99" s="28">
        <v>0</v>
      </c>
      <c r="H99" s="33"/>
    </row>
    <row r="100" spans="1:8">
      <c r="A100" s="55"/>
      <c r="B100" s="48"/>
      <c r="C100" s="48"/>
      <c r="D100" s="12" t="s">
        <v>66</v>
      </c>
      <c r="E100" s="33" t="s">
        <v>11</v>
      </c>
      <c r="F100" s="33" t="s">
        <v>11</v>
      </c>
      <c r="G100" s="32">
        <f>G96+G97+G98+G99</f>
        <v>5032.2999999999993</v>
      </c>
    </row>
  </sheetData>
  <mergeCells count="60">
    <mergeCell ref="A96:A100"/>
    <mergeCell ref="B96:C100"/>
    <mergeCell ref="A82:A86"/>
    <mergeCell ref="B82:B86"/>
    <mergeCell ref="C82:C86"/>
    <mergeCell ref="A90:A91"/>
    <mergeCell ref="B90:B91"/>
    <mergeCell ref="C90:C91"/>
    <mergeCell ref="A70:A77"/>
    <mergeCell ref="B70:B77"/>
    <mergeCell ref="C70:C77"/>
    <mergeCell ref="A78:A81"/>
    <mergeCell ref="B78:B81"/>
    <mergeCell ref="C78:C81"/>
    <mergeCell ref="A55:A61"/>
    <mergeCell ref="B55:B61"/>
    <mergeCell ref="C55:C61"/>
    <mergeCell ref="A62:A69"/>
    <mergeCell ref="B62:B69"/>
    <mergeCell ref="C62:C69"/>
    <mergeCell ref="A46:F46"/>
    <mergeCell ref="A47:F47"/>
    <mergeCell ref="A49:G49"/>
    <mergeCell ref="A37:A38"/>
    <mergeCell ref="A39:F39"/>
    <mergeCell ref="A40:F40"/>
    <mergeCell ref="A41:F41"/>
    <mergeCell ref="A42:A44"/>
    <mergeCell ref="B42:B44"/>
    <mergeCell ref="C42:C44"/>
    <mergeCell ref="A50:G50"/>
    <mergeCell ref="A52:A53"/>
    <mergeCell ref="B52:B53"/>
    <mergeCell ref="C52:C53"/>
    <mergeCell ref="D52:D53"/>
    <mergeCell ref="A26:A27"/>
    <mergeCell ref="A28:F28"/>
    <mergeCell ref="A29:A36"/>
    <mergeCell ref="B29:B33"/>
    <mergeCell ref="C29:C31"/>
    <mergeCell ref="C32:C33"/>
    <mergeCell ref="B34:B36"/>
    <mergeCell ref="C34:C36"/>
    <mergeCell ref="A3:G3"/>
    <mergeCell ref="A5:A6"/>
    <mergeCell ref="B5:B6"/>
    <mergeCell ref="C5:C6"/>
    <mergeCell ref="D5:D6"/>
    <mergeCell ref="A8:A25"/>
    <mergeCell ref="B10:B11"/>
    <mergeCell ref="C10:C11"/>
    <mergeCell ref="B12:B15"/>
    <mergeCell ref="C12:C13"/>
    <mergeCell ref="C14:C15"/>
    <mergeCell ref="B16:B20"/>
    <mergeCell ref="C16:C18"/>
    <mergeCell ref="C19:C20"/>
    <mergeCell ref="B21:B25"/>
    <mergeCell ref="C21:C23"/>
    <mergeCell ref="C24:C25"/>
  </mergeCells>
  <printOptions horizontalCentered="1"/>
  <pageMargins left="0.78740157480314965" right="0.27559055118110237" top="0.51181102362204722" bottom="0" header="0" footer="0"/>
  <pageSetup paperSize="9" scale="87" fitToHeight="2" orientation="portrait" blackAndWhite="1" r:id="rId1"/>
  <headerFooter alignWithMargins="0"/>
  <rowBreaks count="1" manualBreakCount="1">
    <brk id="4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'2016'!Область_печати</vt:lpstr>
    </vt:vector>
  </TitlesOfParts>
  <Company>УСК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ivanov_aa</dc:creator>
  <cp:lastModifiedBy>israfilova_em</cp:lastModifiedBy>
  <cp:lastPrinted>2017-03-16T09:17:03Z</cp:lastPrinted>
  <dcterms:created xsi:type="dcterms:W3CDTF">2017-03-15T03:54:53Z</dcterms:created>
  <dcterms:modified xsi:type="dcterms:W3CDTF">2017-03-16T09:17:05Z</dcterms:modified>
</cp:coreProperties>
</file>