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835" windowWidth="19245" windowHeight="6165" tabRatio="335" firstSheet="1" activeTab="5"/>
  </bookViews>
  <sheets>
    <sheet name="2008" sheetId="2" r:id="rId1"/>
    <sheet name="2009" sheetId="3" r:id="rId2"/>
    <sheet name="2010" sheetId="4" r:id="rId3"/>
    <sheet name="2011" sheetId="1" r:id="rId4"/>
    <sheet name="2012 по ф46" sheetId="5" state="hidden" r:id="rId5"/>
    <sheet name="2012" sheetId="6" r:id="rId6"/>
  </sheets>
  <externalReferences>
    <externalReference r:id="rId7"/>
    <externalReference r:id="rId8"/>
  </externalReferences>
  <definedNames>
    <definedName name="_xlnm.Print_Titles" localSheetId="0">'2008'!$2:$2</definedName>
    <definedName name="_xlnm.Print_Titles" localSheetId="1">'2009'!$2:$2</definedName>
    <definedName name="_xlnm.Print_Titles" localSheetId="2">'2010'!$2:$2</definedName>
    <definedName name="_xlnm.Print_Titles" localSheetId="3">'2011'!$1:$1</definedName>
    <definedName name="_xlnm.Print_Titles" localSheetId="5">'2012'!$1:$1</definedName>
    <definedName name="_xlnm.Print_Titles" localSheetId="4">'2012 по ф46'!$1:$1</definedName>
    <definedName name="_xlnm.Print_Area" localSheetId="0">'2008'!$B$2:$J$37</definedName>
    <definedName name="_xlnm.Print_Area" localSheetId="1">'2009'!$B$2:$K$44</definedName>
    <definedName name="_xlnm.Print_Area" localSheetId="2">'2010'!$B$2:$L$41</definedName>
    <definedName name="_xlnm.Print_Area" localSheetId="3">'2011'!$A$1:$M$46</definedName>
    <definedName name="_xlnm.Print_Area" localSheetId="5">'2012'!$A$1:$K$46</definedName>
    <definedName name="_xlnm.Print_Area" localSheetId="4">'2012 по ф46'!$A$1:$K$46</definedName>
  </definedNames>
  <calcPr calcId="124519"/>
</workbook>
</file>

<file path=xl/calcChain.xml><?xml version="1.0" encoding="utf-8"?>
<calcChain xmlns="http://schemas.openxmlformats.org/spreadsheetml/2006/main">
  <c r="J9" i="6"/>
  <c r="I9"/>
  <c r="H9"/>
  <c r="G9"/>
  <c r="C9"/>
  <c r="B9"/>
  <c r="J8"/>
  <c r="I8"/>
  <c r="H8"/>
  <c r="G8"/>
  <c r="C8"/>
  <c r="B8"/>
  <c r="J7"/>
  <c r="I7"/>
  <c r="H7"/>
  <c r="G7"/>
  <c r="C7"/>
  <c r="B7"/>
  <c r="J6"/>
  <c r="J10" s="1"/>
  <c r="I6"/>
  <c r="I10" s="1"/>
  <c r="H6"/>
  <c r="H10" s="1"/>
  <c r="G6"/>
  <c r="G10" s="1"/>
  <c r="F10"/>
  <c r="E10"/>
  <c r="D10"/>
  <c r="C6"/>
  <c r="C10" s="1"/>
  <c r="B6"/>
  <c r="B10" s="1"/>
  <c r="J9" i="5"/>
  <c r="I9"/>
  <c r="H9"/>
  <c r="F9"/>
  <c r="E9"/>
  <c r="D9"/>
  <c r="B9"/>
  <c r="J8"/>
  <c r="I8"/>
  <c r="H8"/>
  <c r="F8"/>
  <c r="E8"/>
  <c r="D8"/>
  <c r="B8"/>
  <c r="J7"/>
  <c r="I7"/>
  <c r="H7"/>
  <c r="F7"/>
  <c r="E7"/>
  <c r="D7"/>
  <c r="B7"/>
  <c r="K7" i="6" l="1"/>
  <c r="K8"/>
  <c r="K9"/>
  <c r="K10"/>
  <c r="K6"/>
  <c r="J6" i="5"/>
  <c r="I6"/>
  <c r="H6"/>
  <c r="F6"/>
  <c r="E6"/>
  <c r="D6"/>
  <c r="B6"/>
  <c r="J10" l="1"/>
  <c r="I10"/>
  <c r="G9"/>
  <c r="C9"/>
  <c r="G8"/>
  <c r="C8"/>
  <c r="G7"/>
  <c r="H10"/>
  <c r="G6"/>
  <c r="G10" s="1"/>
  <c r="E10"/>
  <c r="B10"/>
  <c r="L7" i="4"/>
  <c r="L8"/>
  <c r="L9"/>
  <c r="L10"/>
  <c r="C11"/>
  <c r="D11"/>
  <c r="E11"/>
  <c r="F11"/>
  <c r="G11"/>
  <c r="H11"/>
  <c r="I11"/>
  <c r="J11"/>
  <c r="K11"/>
  <c r="L11"/>
  <c r="K7" i="3"/>
  <c r="K8"/>
  <c r="K9"/>
  <c r="K10"/>
  <c r="C11"/>
  <c r="D11"/>
  <c r="E11"/>
  <c r="F11"/>
  <c r="G11"/>
  <c r="H11"/>
  <c r="I11"/>
  <c r="J11"/>
  <c r="K11"/>
  <c r="C11" i="2"/>
  <c r="D11"/>
  <c r="E11"/>
  <c r="F11"/>
  <c r="G11"/>
  <c r="H11"/>
  <c r="I11"/>
  <c r="J11"/>
  <c r="H6" i="1"/>
  <c r="F9"/>
  <c r="E9"/>
  <c r="D9"/>
  <c r="F8"/>
  <c r="E8"/>
  <c r="D8"/>
  <c r="E7"/>
  <c r="E6"/>
  <c r="G7"/>
  <c r="G8"/>
  <c r="G9"/>
  <c r="G6"/>
  <c r="C8"/>
  <c r="C9"/>
  <c r="B9"/>
  <c r="B8"/>
  <c r="B7"/>
  <c r="B6"/>
  <c r="H10"/>
  <c r="I10"/>
  <c r="J10"/>
  <c r="E10"/>
  <c r="K9"/>
  <c r="K8"/>
  <c r="K7"/>
  <c r="K6"/>
  <c r="B10"/>
  <c r="G10"/>
  <c r="K10"/>
  <c r="K7" i="5" l="1"/>
  <c r="K8"/>
  <c r="K9"/>
  <c r="K10"/>
  <c r="K6"/>
  <c r="D7" i="1" l="1"/>
  <c r="F7"/>
  <c r="D6"/>
  <c r="F10" i="5"/>
  <c r="F6" i="1"/>
  <c r="F10" s="1"/>
  <c r="C6" l="1"/>
  <c r="D10"/>
  <c r="D10" i="5"/>
  <c r="C6"/>
  <c r="C7" i="1"/>
  <c r="C7" i="5"/>
  <c r="C10" l="1"/>
  <c r="C10" i="1"/>
</calcChain>
</file>

<file path=xl/sharedStrings.xml><?xml version="1.0" encoding="utf-8"?>
<sst xmlns="http://schemas.openxmlformats.org/spreadsheetml/2006/main" count="187" uniqueCount="36">
  <si>
    <t>%</t>
  </si>
  <si>
    <t>Период</t>
  </si>
  <si>
    <t>Потери</t>
  </si>
  <si>
    <t>1 квартал</t>
  </si>
  <si>
    <t>2 квартал</t>
  </si>
  <si>
    <t>3 квартал</t>
  </si>
  <si>
    <t>4 квартал</t>
  </si>
  <si>
    <t>тыс.кВт∙ч</t>
  </si>
  <si>
    <t>Полезный отпуск</t>
  </si>
  <si>
    <t>всего</t>
  </si>
  <si>
    <t>СН2</t>
  </si>
  <si>
    <t>НН</t>
  </si>
  <si>
    <t>в т.ч.</t>
  </si>
  <si>
    <t>Поступление в сеть</t>
  </si>
  <si>
    <t>ВН</t>
  </si>
  <si>
    <t>2011 год</t>
  </si>
  <si>
    <t>Показатели транспорта электроэнергии ОАО "УСК" за 2011 год</t>
  </si>
  <si>
    <t>Показатели транспорта электроэнергии ОАО "УСК" за 2008 год</t>
  </si>
  <si>
    <t>2008 год</t>
  </si>
  <si>
    <t>По итогам 2008 года нормативные потери составили 101,6 млн.кВтч (отклонение 52,7 млн.кВтч)</t>
  </si>
  <si>
    <t>Показатели транспорта электроэнергии ОАО "УСК" за 2009 год</t>
  </si>
  <si>
    <r>
      <t xml:space="preserve">Собств. нужды </t>
    </r>
    <r>
      <rPr>
        <b/>
        <sz val="10"/>
        <rFont val="Arial Cyr"/>
        <charset val="204"/>
      </rPr>
      <t>*</t>
    </r>
  </si>
  <si>
    <t>2009 год</t>
  </si>
  <si>
    <t>По итогам 2009 года нормативные потери составили 100,2 млн.кВтч (отклонение 37,7 млн.кВтч)</t>
  </si>
  <si>
    <t>* Примечание</t>
  </si>
  <si>
    <t>Электроэнергия, потребленная ОАО "УСК" на собственные (хозяйственные и производственные) нужды</t>
  </si>
  <si>
    <t>по договору купли-продажи электроэнергии, заключенному с ОАО "Ульяновскэнерго".</t>
  </si>
  <si>
    <t>Показатели транспорта электроэнергии ОАО "УСК" за 2010 год</t>
  </si>
  <si>
    <t>2010 год</t>
  </si>
  <si>
    <t>По итогам 2010 года нормативные потери составили 116,3 млн.кВтч (отклонение 22,7 млн.кВтч)</t>
  </si>
  <si>
    <t>По итогам 2011 года нормативные потери составили 114,4 млн.кВтч (отклонение 24,6 млн.кВтч)</t>
  </si>
  <si>
    <t xml:space="preserve">И.о начальника УТЭ </t>
  </si>
  <si>
    <t>__________________ И.Г.Самойлов</t>
  </si>
  <si>
    <t>Показатели транспорта электроэнергии ОАО "УСК" за 2012 год</t>
  </si>
  <si>
    <t>2012 год</t>
  </si>
  <si>
    <t xml:space="preserve">Начальник УТЭ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</si>
</sst>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i/>
      <sz val="11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10" fontId="9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10" fontId="0" fillId="0" borderId="1" xfId="1" applyNumberFormat="1" applyFont="1" applyBorder="1" applyAlignment="1">
      <alignment vertical="center"/>
    </xf>
    <xf numFmtId="10" fontId="9" fillId="0" borderId="1" xfId="1" applyNumberFormat="1" applyFont="1" applyBorder="1" applyAlignment="1">
      <alignment vertical="center"/>
    </xf>
    <xf numFmtId="10" fontId="0" fillId="0" borderId="1" xfId="1" applyNumberFormat="1" applyFont="1" applyFill="1" applyBorder="1" applyAlignment="1">
      <alignment vertical="center"/>
    </xf>
    <xf numFmtId="10" fontId="9" fillId="0" borderId="1" xfId="1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strike="noStrike">
                <a:solidFill>
                  <a:srgbClr val="000000"/>
                </a:solidFill>
                <a:latin typeface="Arial Cyr"/>
              </a:rPr>
              <a:t>Показатели транспорта электроэнергии за 2008 год,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0" i="0" strike="noStrike">
                <a:solidFill>
                  <a:srgbClr val="000000"/>
                </a:solidFill>
                <a:latin typeface="Arial Cyr"/>
              </a:rPr>
              <a:t>в тыс.кВтч</a:t>
            </a:r>
          </a:p>
        </c:rich>
      </c:tx>
      <c:layout>
        <c:manualLayout>
          <c:xMode val="edge"/>
          <c:yMode val="edge"/>
          <c:x val="0.23125808503047898"/>
          <c:y val="3.16742431356086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308774487754183"/>
          <c:y val="0.15610876973978557"/>
          <c:w val="0.86912379209256874"/>
          <c:h val="0.66515910584778204"/>
        </c:manualLayout>
      </c:layout>
      <c:barChart>
        <c:barDir val="col"/>
        <c:grouping val="clustered"/>
        <c:ser>
          <c:idx val="0"/>
          <c:order val="0"/>
          <c:tx>
            <c:strRef>
              <c:f>'2008'!$C$3</c:f>
              <c:strCache>
                <c:ptCount val="1"/>
                <c:pt idx="0">
                  <c:v>Поступление в сеть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'2008'!$B$7:$B$10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'2008'!$C$7:$C$10</c:f>
              <c:numCache>
                <c:formatCode>#,##0.00</c:formatCode>
                <c:ptCount val="4"/>
                <c:pt idx="0">
                  <c:v>164158.82199999999</c:v>
                </c:pt>
                <c:pt idx="1">
                  <c:v>109778.807</c:v>
                </c:pt>
                <c:pt idx="2">
                  <c:v>105537.247</c:v>
                </c:pt>
                <c:pt idx="3">
                  <c:v>150215.38200000001</c:v>
                </c:pt>
              </c:numCache>
            </c:numRef>
          </c:val>
        </c:ser>
        <c:ser>
          <c:idx val="1"/>
          <c:order val="1"/>
          <c:tx>
            <c:strRef>
              <c:f>'2008'!$D$3</c:f>
              <c:strCache>
                <c:ptCount val="1"/>
                <c:pt idx="0">
                  <c:v>Полезный отпуск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'2008'!$B$7:$B$10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'2008'!$D$7:$D$10</c:f>
              <c:numCache>
                <c:formatCode>#,##0.00</c:formatCode>
                <c:ptCount val="4"/>
                <c:pt idx="0">
                  <c:v>103727.80899999999</c:v>
                </c:pt>
                <c:pt idx="1">
                  <c:v>82260.657999999996</c:v>
                </c:pt>
                <c:pt idx="2">
                  <c:v>79592.142000000007</c:v>
                </c:pt>
                <c:pt idx="3">
                  <c:v>109845.58900000001</c:v>
                </c:pt>
              </c:numCache>
            </c:numRef>
          </c:val>
        </c:ser>
        <c:ser>
          <c:idx val="2"/>
          <c:order val="2"/>
          <c:tx>
            <c:strRef>
              <c:f>'2008'!$G$3:$J$3</c:f>
              <c:strCache>
                <c:ptCount val="1"/>
                <c:pt idx="0">
                  <c:v>Потери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'2008'!$B$7:$B$10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'2008'!$G$7:$G$10</c:f>
              <c:numCache>
                <c:formatCode>#,##0.00</c:formatCode>
                <c:ptCount val="4"/>
                <c:pt idx="0">
                  <c:v>60431.012999999992</c:v>
                </c:pt>
                <c:pt idx="1">
                  <c:v>27518.149000000005</c:v>
                </c:pt>
                <c:pt idx="2">
                  <c:v>25945.104999999996</c:v>
                </c:pt>
                <c:pt idx="3">
                  <c:v>40369.793000000005</c:v>
                </c:pt>
              </c:numCache>
            </c:numRef>
          </c:val>
        </c:ser>
        <c:axId val="113754112"/>
        <c:axId val="113755648"/>
      </c:barChart>
      <c:catAx>
        <c:axId val="1137541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3755648"/>
        <c:crosses val="autoZero"/>
        <c:auto val="1"/>
        <c:lblAlgn val="ctr"/>
        <c:lblOffset val="100"/>
        <c:tickLblSkip val="1"/>
        <c:tickMarkSkip val="1"/>
      </c:catAx>
      <c:valAx>
        <c:axId val="113755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3754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40926928386409"/>
          <c:y val="0.92986528062394014"/>
          <c:w val="0.70012749918568062"/>
          <c:h val="5.656114845644404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strike="noStrike">
                <a:solidFill>
                  <a:srgbClr val="000000"/>
                </a:solidFill>
                <a:latin typeface="Arial Cyr"/>
              </a:rPr>
              <a:t>Показатели транспорта электроэнергии за 2009 год,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0" i="0" strike="noStrike">
                <a:solidFill>
                  <a:srgbClr val="000000"/>
                </a:solidFill>
                <a:latin typeface="Arial Cyr"/>
              </a:rPr>
              <a:t>в тыс.кВтч</a:t>
            </a:r>
          </a:p>
        </c:rich>
      </c:tx>
      <c:layout>
        <c:manualLayout>
          <c:xMode val="edge"/>
          <c:yMode val="edge"/>
          <c:x val="0.23057324840764334"/>
          <c:y val="3.16742431356086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337579617834395"/>
          <c:y val="0.15610876973978557"/>
          <c:w val="0.86878980891719804"/>
          <c:h val="0.66515910584778204"/>
        </c:manualLayout>
      </c:layout>
      <c:barChart>
        <c:barDir val="col"/>
        <c:grouping val="clustered"/>
        <c:ser>
          <c:idx val="0"/>
          <c:order val="0"/>
          <c:tx>
            <c:strRef>
              <c:f>'2009'!$C$3</c:f>
              <c:strCache>
                <c:ptCount val="1"/>
                <c:pt idx="0">
                  <c:v>Поступление в сеть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'2009'!$B$7:$B$10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'2009'!$C$7:$C$10</c:f>
              <c:numCache>
                <c:formatCode>#,##0.00</c:formatCode>
                <c:ptCount val="4"/>
                <c:pt idx="0">
                  <c:v>154767.611</c:v>
                </c:pt>
                <c:pt idx="1">
                  <c:v>107844.121</c:v>
                </c:pt>
                <c:pt idx="2">
                  <c:v>104277.993</c:v>
                </c:pt>
                <c:pt idx="3">
                  <c:v>157951.70300000001</c:v>
                </c:pt>
              </c:numCache>
            </c:numRef>
          </c:val>
        </c:ser>
        <c:ser>
          <c:idx val="1"/>
          <c:order val="1"/>
          <c:tx>
            <c:strRef>
              <c:f>'2009'!$E$3</c:f>
              <c:strCache>
                <c:ptCount val="1"/>
                <c:pt idx="0">
                  <c:v>Полезный отпуск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'2009'!$B$7:$B$10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'2009'!$E$7:$E$10</c:f>
              <c:numCache>
                <c:formatCode>#,##0.00</c:formatCode>
                <c:ptCount val="4"/>
                <c:pt idx="0">
                  <c:v>104710.666</c:v>
                </c:pt>
                <c:pt idx="1">
                  <c:v>83242.747000000003</c:v>
                </c:pt>
                <c:pt idx="2">
                  <c:v>82772.896000000008</c:v>
                </c:pt>
                <c:pt idx="3">
                  <c:v>115702.67</c:v>
                </c:pt>
              </c:numCache>
            </c:numRef>
          </c:val>
        </c:ser>
        <c:ser>
          <c:idx val="2"/>
          <c:order val="2"/>
          <c:tx>
            <c:strRef>
              <c:f>'2009'!$H$3:$K$3</c:f>
              <c:strCache>
                <c:ptCount val="1"/>
                <c:pt idx="0">
                  <c:v>Потери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'2009'!$B$7:$B$10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'2009'!$H$7:$H$10</c:f>
              <c:numCache>
                <c:formatCode>#,##0.00</c:formatCode>
                <c:ptCount val="4"/>
                <c:pt idx="0">
                  <c:v>50056.945000000007</c:v>
                </c:pt>
                <c:pt idx="1">
                  <c:v>24601.373999999996</c:v>
                </c:pt>
                <c:pt idx="2">
                  <c:v>21434.672999999995</c:v>
                </c:pt>
                <c:pt idx="3">
                  <c:v>41827.233999999982</c:v>
                </c:pt>
              </c:numCache>
            </c:numRef>
          </c:val>
        </c:ser>
        <c:axId val="114510848"/>
        <c:axId val="114520832"/>
      </c:barChart>
      <c:catAx>
        <c:axId val="114510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520832"/>
        <c:crosses val="autoZero"/>
        <c:auto val="1"/>
        <c:lblAlgn val="ctr"/>
        <c:lblOffset val="100"/>
        <c:tickLblSkip val="1"/>
        <c:tickMarkSkip val="1"/>
      </c:catAx>
      <c:valAx>
        <c:axId val="114520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51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63057324840754"/>
          <c:y val="0.93665261843871406"/>
          <c:w val="0.70191082802547811"/>
          <c:h val="5.656114845644404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strike="noStrike">
                <a:solidFill>
                  <a:srgbClr val="000000"/>
                </a:solidFill>
                <a:latin typeface="Arial Cyr"/>
              </a:rPr>
              <a:t>Показатели транспорта электроэнергии за 2010 год,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0" i="0" strike="noStrike">
                <a:solidFill>
                  <a:srgbClr val="000000"/>
                </a:solidFill>
                <a:latin typeface="Arial Cyr"/>
              </a:rPr>
              <a:t>в тыс.кВтч</a:t>
            </a:r>
          </a:p>
        </c:rich>
      </c:tx>
      <c:layout>
        <c:manualLayout>
          <c:xMode val="edge"/>
          <c:yMode val="edge"/>
          <c:x val="0.24363665203202195"/>
          <c:y val="3.16742431356086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87891557636788"/>
          <c:y val="0.15610876973978557"/>
          <c:w val="0.87515255108019774"/>
          <c:h val="0.66515910584778204"/>
        </c:manualLayout>
      </c:layout>
      <c:barChart>
        <c:barDir val="col"/>
        <c:grouping val="clustered"/>
        <c:ser>
          <c:idx val="0"/>
          <c:order val="0"/>
          <c:tx>
            <c:strRef>
              <c:f>'2010'!$C$3</c:f>
              <c:strCache>
                <c:ptCount val="1"/>
                <c:pt idx="0">
                  <c:v>Поступление в сеть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'2010'!$B$7:$B$10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'2010'!$C$7:$C$10</c:f>
              <c:numCache>
                <c:formatCode>#,##0.00</c:formatCode>
                <c:ptCount val="4"/>
                <c:pt idx="0">
                  <c:v>183537.19</c:v>
                </c:pt>
                <c:pt idx="1">
                  <c:v>126237.22099999999</c:v>
                </c:pt>
                <c:pt idx="2">
                  <c:v>125395.349</c:v>
                </c:pt>
                <c:pt idx="3">
                  <c:v>173938.36</c:v>
                </c:pt>
              </c:numCache>
            </c:numRef>
          </c:val>
        </c:ser>
        <c:ser>
          <c:idx val="1"/>
          <c:order val="1"/>
          <c:tx>
            <c:strRef>
              <c:f>'2010'!$D$3</c:f>
              <c:strCache>
                <c:ptCount val="1"/>
                <c:pt idx="0">
                  <c:v>Полезный отпуск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'2010'!$B$7:$B$10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'2010'!$D$7:$D$10</c:f>
              <c:numCache>
                <c:formatCode>#,##0.00</c:formatCode>
                <c:ptCount val="4"/>
                <c:pt idx="0">
                  <c:v>130725.603</c:v>
                </c:pt>
                <c:pt idx="1">
                  <c:v>104840.88200000001</c:v>
                </c:pt>
                <c:pt idx="2">
                  <c:v>102131.38399999999</c:v>
                </c:pt>
                <c:pt idx="3">
                  <c:v>132339.23300000001</c:v>
                </c:pt>
              </c:numCache>
            </c:numRef>
          </c:val>
        </c:ser>
        <c:ser>
          <c:idx val="2"/>
          <c:order val="2"/>
          <c:tx>
            <c:strRef>
              <c:f>'2010'!$H$3:$L$3</c:f>
              <c:strCache>
                <c:ptCount val="1"/>
                <c:pt idx="0">
                  <c:v>Потери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'2010'!$B$7:$B$10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'2010'!$H$7:$H$10</c:f>
              <c:numCache>
                <c:formatCode>#,##0.00</c:formatCode>
                <c:ptCount val="4"/>
                <c:pt idx="0">
                  <c:v>52811.587000000007</c:v>
                </c:pt>
                <c:pt idx="1">
                  <c:v>21396.339</c:v>
                </c:pt>
                <c:pt idx="2">
                  <c:v>23263.965</c:v>
                </c:pt>
                <c:pt idx="3">
                  <c:v>41599.126999999993</c:v>
                </c:pt>
              </c:numCache>
            </c:numRef>
          </c:val>
        </c:ser>
        <c:axId val="114563328"/>
        <c:axId val="114585600"/>
      </c:barChart>
      <c:catAx>
        <c:axId val="1145633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585600"/>
        <c:crosses val="autoZero"/>
        <c:auto val="1"/>
        <c:lblAlgn val="ctr"/>
        <c:lblOffset val="100"/>
        <c:tickLblSkip val="1"/>
        <c:tickMarkSkip val="1"/>
      </c:catAx>
      <c:valAx>
        <c:axId val="114585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563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48509527118297"/>
          <c:y val="0.93665261843871406"/>
          <c:w val="0.66787957845594104"/>
          <c:h val="5.656114845644404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strike="noStrike">
                <a:solidFill>
                  <a:srgbClr val="000000"/>
                </a:solidFill>
                <a:latin typeface="Arial Cyr"/>
              </a:rPr>
              <a:t>Показатели транспорта электроэнергии за 2011 год,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0" i="0" strike="noStrike">
                <a:solidFill>
                  <a:srgbClr val="000000"/>
                </a:solidFill>
                <a:latin typeface="Arial Cyr"/>
              </a:rPr>
              <a:t>в тыс.кВтч</a:t>
            </a:r>
          </a:p>
        </c:rich>
      </c:tx>
      <c:layout>
        <c:manualLayout>
          <c:xMode val="edge"/>
          <c:yMode val="edge"/>
          <c:x val="0.25"/>
          <c:y val="3.16742431356086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13207547169824"/>
          <c:y val="0.16289610755455886"/>
          <c:w val="0.87735849056603821"/>
          <c:h val="0.65610932209475148"/>
        </c:manualLayout>
      </c:layout>
      <c:barChart>
        <c:barDir val="col"/>
        <c:grouping val="clustered"/>
        <c:ser>
          <c:idx val="0"/>
          <c:order val="0"/>
          <c:tx>
            <c:strRef>
              <c:f>'2011'!$B$2</c:f>
              <c:strCache>
                <c:ptCount val="1"/>
                <c:pt idx="0">
                  <c:v>Поступление в сеть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'2011'!$A$6:$A$9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'2011'!$B$6:$B$9</c:f>
              <c:numCache>
                <c:formatCode>#,##0.00</c:formatCode>
                <c:ptCount val="4"/>
                <c:pt idx="0">
                  <c:v>172233.30500000002</c:v>
                </c:pt>
                <c:pt idx="1">
                  <c:v>116677.976</c:v>
                </c:pt>
                <c:pt idx="2">
                  <c:v>114958.273</c:v>
                </c:pt>
                <c:pt idx="3">
                  <c:v>156780.61199999999</c:v>
                </c:pt>
              </c:numCache>
            </c:numRef>
          </c:val>
        </c:ser>
        <c:ser>
          <c:idx val="1"/>
          <c:order val="1"/>
          <c:tx>
            <c:strRef>
              <c:f>'2011'!$C$2</c:f>
              <c:strCache>
                <c:ptCount val="1"/>
                <c:pt idx="0">
                  <c:v>Полезный отпуск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'2011'!$A$6:$A$9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'2011'!$C$6:$C$9</c:f>
              <c:numCache>
                <c:formatCode>#,##0.00</c:formatCode>
                <c:ptCount val="4"/>
                <c:pt idx="0">
                  <c:v>121937.98300000002</c:v>
                </c:pt>
                <c:pt idx="1">
                  <c:v>93263.785999999993</c:v>
                </c:pt>
                <c:pt idx="2">
                  <c:v>91887.565000000002</c:v>
                </c:pt>
                <c:pt idx="3">
                  <c:v>118448.66899999999</c:v>
                </c:pt>
              </c:numCache>
            </c:numRef>
          </c:val>
        </c:ser>
        <c:ser>
          <c:idx val="2"/>
          <c:order val="2"/>
          <c:tx>
            <c:strRef>
              <c:f>'2011'!$G$2:$K$2</c:f>
              <c:strCache>
                <c:ptCount val="1"/>
                <c:pt idx="0">
                  <c:v>Потери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'2011'!$A$6:$A$9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'2011'!$G$6:$G$9</c:f>
              <c:numCache>
                <c:formatCode>#,##0.00</c:formatCode>
                <c:ptCount val="4"/>
                <c:pt idx="0">
                  <c:v>50295.321999999993</c:v>
                </c:pt>
                <c:pt idx="1">
                  <c:v>23414.190000000024</c:v>
                </c:pt>
                <c:pt idx="2">
                  <c:v>23070.708000000006</c:v>
                </c:pt>
                <c:pt idx="3">
                  <c:v>38331.942999999999</c:v>
                </c:pt>
              </c:numCache>
            </c:numRef>
          </c:val>
        </c:ser>
        <c:axId val="114476544"/>
        <c:axId val="114478080"/>
      </c:barChart>
      <c:catAx>
        <c:axId val="1144765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478080"/>
        <c:crosses val="autoZero"/>
        <c:auto val="1"/>
        <c:lblAlgn val="ctr"/>
        <c:lblOffset val="100"/>
        <c:tickLblSkip val="1"/>
        <c:tickMarkSkip val="1"/>
      </c:catAx>
      <c:valAx>
        <c:axId val="114478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476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16037735849067"/>
          <c:y val="0.93665261843871406"/>
          <c:w val="0.64976415094339679"/>
          <c:h val="5.656114845644404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strike="noStrike">
                <a:solidFill>
                  <a:srgbClr val="000000"/>
                </a:solidFill>
                <a:latin typeface="Arial Cyr"/>
              </a:rPr>
              <a:t>Показатели транспорта электроэнергии за 2012 год,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0" i="0" strike="noStrike">
                <a:solidFill>
                  <a:srgbClr val="000000"/>
                </a:solidFill>
                <a:latin typeface="Arial Cyr"/>
              </a:rPr>
              <a:t>в тыс.кВтч</a:t>
            </a:r>
          </a:p>
        </c:rich>
      </c:tx>
      <c:layout>
        <c:manualLayout>
          <c:xMode val="edge"/>
          <c:yMode val="edge"/>
          <c:x val="0.25"/>
          <c:y val="3.16742431356086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981362829463261E-2"/>
          <c:y val="0.12999016118276874"/>
          <c:w val="0.8915237210492053"/>
          <c:h val="0.70696412541582954"/>
        </c:manualLayout>
      </c:layout>
      <c:barChart>
        <c:barDir val="col"/>
        <c:grouping val="clustered"/>
        <c:ser>
          <c:idx val="0"/>
          <c:order val="0"/>
          <c:tx>
            <c:strRef>
              <c:f>'2012 по ф46'!$B$2</c:f>
              <c:strCache>
                <c:ptCount val="1"/>
                <c:pt idx="0">
                  <c:v>Поступление в сеть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'2012 по ф46'!$A$6:$A$9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'2012 по ф46'!$B$6:$B$9</c:f>
              <c:numCache>
                <c:formatCode>#,##0.00</c:formatCode>
                <c:ptCount val="4"/>
                <c:pt idx="0">
                  <c:v>159660.03199999998</c:v>
                </c:pt>
                <c:pt idx="1">
                  <c:v>111567.99799999999</c:v>
                </c:pt>
                <c:pt idx="2">
                  <c:v>113454.606</c:v>
                </c:pt>
                <c:pt idx="3">
                  <c:v>157419.51800000001</c:v>
                </c:pt>
              </c:numCache>
            </c:numRef>
          </c:val>
        </c:ser>
        <c:ser>
          <c:idx val="1"/>
          <c:order val="1"/>
          <c:tx>
            <c:strRef>
              <c:f>'2012 по ф46'!$C$2</c:f>
              <c:strCache>
                <c:ptCount val="1"/>
                <c:pt idx="0">
                  <c:v>Полезный отпуск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'2012 по ф46'!$A$6:$A$9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'2012 по ф46'!$C$6:$C$9</c:f>
              <c:numCache>
                <c:formatCode>#,##0.00</c:formatCode>
                <c:ptCount val="4"/>
                <c:pt idx="0">
                  <c:v>115195.518</c:v>
                </c:pt>
                <c:pt idx="1">
                  <c:v>93388.937999999995</c:v>
                </c:pt>
                <c:pt idx="2">
                  <c:v>90369.187999999995</c:v>
                </c:pt>
                <c:pt idx="3">
                  <c:v>119561.174</c:v>
                </c:pt>
              </c:numCache>
            </c:numRef>
          </c:val>
        </c:ser>
        <c:ser>
          <c:idx val="2"/>
          <c:order val="2"/>
          <c:tx>
            <c:strRef>
              <c:f>'2012 по ф46'!$G$2:$K$2</c:f>
              <c:strCache>
                <c:ptCount val="1"/>
                <c:pt idx="0">
                  <c:v>Потери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'2012 по ф46'!$A$6:$A$9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'2012 по ф46'!$G$6:$G$9</c:f>
              <c:numCache>
                <c:formatCode>#,##0.00</c:formatCode>
                <c:ptCount val="4"/>
                <c:pt idx="0">
                  <c:v>44464.513999999981</c:v>
                </c:pt>
                <c:pt idx="1">
                  <c:v>18179.060000000005</c:v>
                </c:pt>
                <c:pt idx="2">
                  <c:v>23085.418000000005</c:v>
                </c:pt>
                <c:pt idx="3">
                  <c:v>37858.344000000005</c:v>
                </c:pt>
              </c:numCache>
            </c:numRef>
          </c:val>
        </c:ser>
        <c:axId val="114782976"/>
        <c:axId val="114784512"/>
      </c:barChart>
      <c:catAx>
        <c:axId val="114782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784512"/>
        <c:crosses val="autoZero"/>
        <c:auto val="1"/>
        <c:lblAlgn val="ctr"/>
        <c:lblOffset val="100"/>
        <c:tickLblSkip val="1"/>
        <c:tickMarkSkip val="1"/>
      </c:catAx>
      <c:valAx>
        <c:axId val="114784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78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16037735849075"/>
          <c:y val="0.9366526184387145"/>
          <c:w val="0.64976415094339701"/>
          <c:h val="5.656114845644404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78" r="0.75000000000000078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strike="noStrike">
                <a:solidFill>
                  <a:srgbClr val="000000"/>
                </a:solidFill>
                <a:latin typeface="Arial Cyr"/>
              </a:rPr>
              <a:t>Показатели транспорта электроэнергии за 2012 год,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0" i="0" strike="noStrike">
                <a:solidFill>
                  <a:srgbClr val="000000"/>
                </a:solidFill>
                <a:latin typeface="Arial Cyr"/>
              </a:rPr>
              <a:t>в тыс.кВтч</a:t>
            </a:r>
          </a:p>
        </c:rich>
      </c:tx>
      <c:layout>
        <c:manualLayout>
          <c:xMode val="edge"/>
          <c:yMode val="edge"/>
          <c:x val="0.25"/>
          <c:y val="3.16742431356086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981362829463302E-2"/>
          <c:y val="0.12999016118276882"/>
          <c:w val="0.89152372104920508"/>
          <c:h val="0.70696412541582954"/>
        </c:manualLayout>
      </c:layout>
      <c:barChart>
        <c:barDir val="col"/>
        <c:grouping val="clustered"/>
        <c:ser>
          <c:idx val="0"/>
          <c:order val="0"/>
          <c:tx>
            <c:strRef>
              <c:f>'2012 по ф46'!$B$2</c:f>
              <c:strCache>
                <c:ptCount val="1"/>
                <c:pt idx="0">
                  <c:v>Поступление в сеть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'2012 по ф46'!$A$6:$A$9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'2012 по ф46'!$B$6:$B$9</c:f>
              <c:numCache>
                <c:formatCode>#,##0.00</c:formatCode>
                <c:ptCount val="4"/>
                <c:pt idx="0">
                  <c:v>159660.03199999998</c:v>
                </c:pt>
                <c:pt idx="1">
                  <c:v>111567.99799999999</c:v>
                </c:pt>
                <c:pt idx="2">
                  <c:v>113454.606</c:v>
                </c:pt>
                <c:pt idx="3">
                  <c:v>157419.51800000001</c:v>
                </c:pt>
              </c:numCache>
            </c:numRef>
          </c:val>
        </c:ser>
        <c:ser>
          <c:idx val="1"/>
          <c:order val="1"/>
          <c:tx>
            <c:strRef>
              <c:f>'2012 по ф46'!$C$2</c:f>
              <c:strCache>
                <c:ptCount val="1"/>
                <c:pt idx="0">
                  <c:v>Полезный отпуск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'2012 по ф46'!$A$6:$A$9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'2012 по ф46'!$C$6:$C$9</c:f>
              <c:numCache>
                <c:formatCode>#,##0.00</c:formatCode>
                <c:ptCount val="4"/>
                <c:pt idx="0">
                  <c:v>115195.518</c:v>
                </c:pt>
                <c:pt idx="1">
                  <c:v>93388.937999999995</c:v>
                </c:pt>
                <c:pt idx="2">
                  <c:v>90369.187999999995</c:v>
                </c:pt>
                <c:pt idx="3">
                  <c:v>119561.174</c:v>
                </c:pt>
              </c:numCache>
            </c:numRef>
          </c:val>
        </c:ser>
        <c:ser>
          <c:idx val="2"/>
          <c:order val="2"/>
          <c:tx>
            <c:strRef>
              <c:f>'2012 по ф46'!$G$2:$K$2</c:f>
              <c:strCache>
                <c:ptCount val="1"/>
                <c:pt idx="0">
                  <c:v>Потери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'2012 по ф46'!$A$6:$A$9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'2012 по ф46'!$G$6:$G$9</c:f>
              <c:numCache>
                <c:formatCode>#,##0.00</c:formatCode>
                <c:ptCount val="4"/>
                <c:pt idx="0">
                  <c:v>44464.513999999981</c:v>
                </c:pt>
                <c:pt idx="1">
                  <c:v>18179.060000000005</c:v>
                </c:pt>
                <c:pt idx="2">
                  <c:v>23085.418000000005</c:v>
                </c:pt>
                <c:pt idx="3">
                  <c:v>37858.344000000005</c:v>
                </c:pt>
              </c:numCache>
            </c:numRef>
          </c:val>
        </c:ser>
        <c:axId val="114679808"/>
        <c:axId val="114681344"/>
      </c:barChart>
      <c:catAx>
        <c:axId val="114679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681344"/>
        <c:crosses val="autoZero"/>
        <c:auto val="1"/>
        <c:lblAlgn val="ctr"/>
        <c:lblOffset val="100"/>
        <c:tickLblSkip val="1"/>
        <c:tickMarkSkip val="1"/>
      </c:catAx>
      <c:valAx>
        <c:axId val="114681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4679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16037735849081"/>
          <c:y val="0.93665261843871483"/>
          <c:w val="0.64976415094339723"/>
          <c:h val="5.656114845644404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1" r="0.75000000000000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307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1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12</xdr:col>
      <xdr:colOff>0</xdr:colOff>
      <xdr:row>40</xdr:row>
      <xdr:rowOff>0</xdr:rowOff>
    </xdr:to>
    <xdr:graphicFrame macro="">
      <xdr:nvGraphicFramePr>
        <xdr:cNvPr id="327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0</xdr:colOff>
      <xdr:row>39</xdr:row>
      <xdr:rowOff>0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0</xdr:colOff>
      <xdr:row>39</xdr:row>
      <xdr:rowOff>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0</xdr:colOff>
      <xdr:row>39</xdr:row>
      <xdr:rowOff>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5;&#1054;&#1058;&#1045;&#1056;&#1048;\-%20&#1054;&#1058;&#1063;&#1045;&#1058;&#1067;%202011%20-\&#1092;.46%202011\&#1041;&#1072;&#1083;&#1072;&#1085;&#1089;%20&#1055;.1.4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1;\&#1055;&#1083;&#1072;&#1085;&#1080;&#1088;&#1086;&#1074;&#1072;&#1085;&#1080;&#1077;%20&#1080;%20&#1073;&#1072;&#1083;&#1072;&#1085;&#1089;&#1099;%20&#1085;&#1072;%202012\&#1041;&#1072;&#1083;&#1072;&#1085;&#1089;%20&#1055;.1.4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янв"/>
      <sheetName val="фев"/>
      <sheetName val="2мес"/>
      <sheetName val="мар"/>
      <sheetName val="1кв"/>
      <sheetName val="апр"/>
      <sheetName val="4мес"/>
      <sheetName val="май"/>
      <sheetName val="5мес"/>
      <sheetName val="июн"/>
      <sheetName val="2кв"/>
      <sheetName val="1пг"/>
      <sheetName val="июл"/>
      <sheetName val="7мес"/>
      <sheetName val="авг"/>
      <sheetName val="8мес"/>
      <sheetName val="сент"/>
      <sheetName val="3кв"/>
      <sheetName val="9мес"/>
      <sheetName val="окт"/>
      <sheetName val="10мес"/>
      <sheetName val="ноя"/>
      <sheetName val="11мес"/>
      <sheetName val="дек"/>
      <sheetName val="4кв"/>
      <sheetName val="год"/>
    </sheetNames>
    <sheetDataSet>
      <sheetData sheetId="0"/>
      <sheetData sheetId="1"/>
      <sheetData sheetId="2"/>
      <sheetData sheetId="3"/>
      <sheetData sheetId="4">
        <row r="3">
          <cell r="C3">
            <v>172233.30500000002</v>
          </cell>
        </row>
        <row r="10">
          <cell r="D10">
            <v>157.56100000000001</v>
          </cell>
        </row>
        <row r="12">
          <cell r="D12">
            <v>14757.367999999999</v>
          </cell>
          <cell r="F12">
            <v>31632.038</v>
          </cell>
          <cell r="G12">
            <v>75548.577000000019</v>
          </cell>
        </row>
      </sheetData>
      <sheetData sheetId="5"/>
      <sheetData sheetId="6"/>
      <sheetData sheetId="7"/>
      <sheetData sheetId="8"/>
      <sheetData sheetId="9"/>
      <sheetData sheetId="10">
        <row r="3">
          <cell r="C3">
            <v>116677.976</v>
          </cell>
        </row>
        <row r="12">
          <cell r="D12">
            <v>12643.594999999998</v>
          </cell>
          <cell r="F12">
            <v>21492.288999999997</v>
          </cell>
          <cell r="G12">
            <v>59127.902000000002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C3">
            <v>114958.273</v>
          </cell>
        </row>
        <row r="12">
          <cell r="D12">
            <v>13964.011999999999</v>
          </cell>
          <cell r="F12">
            <v>20928.581000000002</v>
          </cell>
          <cell r="G12">
            <v>56994.972000000002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3">
          <cell r="C3">
            <v>156780.61199999999</v>
          </cell>
        </row>
        <row r="12">
          <cell r="D12">
            <v>16622.607</v>
          </cell>
          <cell r="F12">
            <v>28695.142</v>
          </cell>
          <cell r="G12">
            <v>73130.92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.янв"/>
      <sheetName val="нов.янв"/>
      <sheetName val="ст.фев"/>
      <sheetName val="нов.фев"/>
      <sheetName val="ст.2мес"/>
      <sheetName val="нов.2мес"/>
      <sheetName val="ст.мар"/>
      <sheetName val="нов.мар"/>
      <sheetName val="ст.1кв"/>
      <sheetName val="нов.1кв"/>
      <sheetName val="ст.апр"/>
      <sheetName val="нов.апр"/>
      <sheetName val="ст.4мес"/>
      <sheetName val="нов.4мес"/>
      <sheetName val="ст.май"/>
      <sheetName val="нов.май"/>
      <sheetName val="ст.5мес"/>
      <sheetName val="нов.5мес"/>
      <sheetName val="ст.июн"/>
      <sheetName val="нов.июн"/>
      <sheetName val="ст.2кв"/>
      <sheetName val="нов.2кв"/>
      <sheetName val="ст.1пг"/>
      <sheetName val="нов.1пг"/>
      <sheetName val="ст.июл"/>
      <sheetName val="нов.июл"/>
      <sheetName val="ст.7мес"/>
      <sheetName val="нов.7мес"/>
      <sheetName val="ст.авг"/>
      <sheetName val="нов.авг"/>
      <sheetName val="ст.8мес"/>
      <sheetName val="нов.8мес"/>
      <sheetName val="ст.сен"/>
      <sheetName val="нов.сен"/>
      <sheetName val="ст.9мес"/>
      <sheetName val="нов.9мес"/>
      <sheetName val="ст.3кв"/>
      <sheetName val="нов.3кв"/>
      <sheetName val="ст.окт"/>
      <sheetName val="нов.окт"/>
      <sheetName val="ст.10мес"/>
      <sheetName val="нов.10мес"/>
      <sheetName val="ст.ноя"/>
      <sheetName val="нов.ноя"/>
      <sheetName val="ст.11мес"/>
      <sheetName val="нов.11мес"/>
      <sheetName val="ст.дек"/>
      <sheetName val="нов.дек"/>
      <sheetName val="ст.4кв"/>
      <sheetName val="нов.4кв"/>
      <sheetName val="ст.год"/>
      <sheetName val="нов.год"/>
      <sheetName val="мощ"/>
      <sheetName val="УЭ"/>
      <sheetName val="УСК 2012"/>
      <sheetName val="МЭ"/>
      <sheetName val="Спецмашстрой"/>
      <sheetName val="потребители Спецмашстрой"/>
      <sheetName val="УльГЭС"/>
      <sheetName val="уск2011"/>
      <sheetName val="ОБРАЗЕ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159660.03199999998</v>
          </cell>
        </row>
        <row r="10">
          <cell r="D10">
            <v>468.30799999999999</v>
          </cell>
          <cell r="F10">
            <v>5794.2860000000001</v>
          </cell>
          <cell r="G10">
            <v>38201.919999999984</v>
          </cell>
        </row>
        <row r="12">
          <cell r="D12">
            <v>11637.235000000001</v>
          </cell>
          <cell r="F12">
            <v>29478.799999999999</v>
          </cell>
          <cell r="G12">
            <v>74079.482999999993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C3">
            <v>111567.99799999999</v>
          </cell>
        </row>
        <row r="10">
          <cell r="D10">
            <v>173.74700000000001</v>
          </cell>
          <cell r="F10">
            <v>4053.9350000000004</v>
          </cell>
          <cell r="G10">
            <v>13951.378000000004</v>
          </cell>
        </row>
        <row r="12">
          <cell r="D12">
            <v>9536.8770000000004</v>
          </cell>
          <cell r="F12">
            <v>21780.035999999996</v>
          </cell>
          <cell r="G12">
            <v>62072.025000000001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">
          <cell r="C3">
            <v>113454.606</v>
          </cell>
        </row>
        <row r="10">
          <cell r="D10">
            <v>129.251</v>
          </cell>
          <cell r="F10">
            <v>4126.8720000000003</v>
          </cell>
          <cell r="G10">
            <v>18829.295000000006</v>
          </cell>
        </row>
        <row r="12">
          <cell r="D12">
            <v>11514.658199999998</v>
          </cell>
          <cell r="F12">
            <v>21560.228799999997</v>
          </cell>
          <cell r="G12">
            <v>57294.300999999999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">
          <cell r="C3">
            <v>157419.51800000001</v>
          </cell>
        </row>
        <row r="10">
          <cell r="D10">
            <v>136.5</v>
          </cell>
          <cell r="F10">
            <v>5719.4040000000005</v>
          </cell>
          <cell r="G10">
            <v>32002.440000000002</v>
          </cell>
        </row>
        <row r="12">
          <cell r="D12">
            <v>17384.342000000004</v>
          </cell>
          <cell r="F12">
            <v>28843.737000000001</v>
          </cell>
          <cell r="G12">
            <v>73333.095000000001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40"/>
  <sheetViews>
    <sheetView zoomScale="85" zoomScaleNormal="85" workbookViewId="0">
      <selection activeCell="G7" sqref="G7:G8"/>
    </sheetView>
  </sheetViews>
  <sheetFormatPr defaultRowHeight="12.75"/>
  <cols>
    <col min="1" max="1" width="9.140625" style="1"/>
    <col min="2" max="2" width="12.7109375" style="1" customWidth="1"/>
    <col min="3" max="4" width="13.7109375" style="4" customWidth="1"/>
    <col min="5" max="6" width="11.7109375" style="4" customWidth="1"/>
    <col min="7" max="7" width="13.7109375" style="1" customWidth="1"/>
    <col min="8" max="10" width="11.7109375" style="1" customWidth="1"/>
    <col min="11" max="16384" width="9.140625" style="1"/>
  </cols>
  <sheetData>
    <row r="2" spans="2:10" s="5" customFormat="1" ht="30" customHeight="1">
      <c r="B2" s="5" t="s">
        <v>17</v>
      </c>
      <c r="C2" s="7"/>
      <c r="D2" s="8"/>
      <c r="E2" s="8"/>
      <c r="F2" s="8"/>
      <c r="G2" s="6"/>
      <c r="H2" s="6"/>
      <c r="I2" s="6"/>
      <c r="J2" s="6"/>
    </row>
    <row r="3" spans="2:10" s="2" customFormat="1" ht="45" customHeight="1">
      <c r="B3" s="32" t="s">
        <v>1</v>
      </c>
      <c r="C3" s="42" t="s">
        <v>13</v>
      </c>
      <c r="D3" s="36" t="s">
        <v>8</v>
      </c>
      <c r="E3" s="37"/>
      <c r="F3" s="38"/>
      <c r="G3" s="35" t="s">
        <v>2</v>
      </c>
      <c r="H3" s="35"/>
      <c r="I3" s="35"/>
      <c r="J3" s="35"/>
    </row>
    <row r="4" spans="2:10" s="2" customFormat="1">
      <c r="B4" s="33"/>
      <c r="C4" s="43"/>
      <c r="D4" s="45" t="s">
        <v>9</v>
      </c>
      <c r="E4" s="47" t="s">
        <v>12</v>
      </c>
      <c r="F4" s="48"/>
      <c r="G4" s="45" t="s">
        <v>9</v>
      </c>
      <c r="H4" s="47" t="s">
        <v>12</v>
      </c>
      <c r="I4" s="48"/>
      <c r="J4" s="39" t="s">
        <v>0</v>
      </c>
    </row>
    <row r="5" spans="2:10" s="2" customFormat="1">
      <c r="B5" s="33"/>
      <c r="C5" s="44"/>
      <c r="D5" s="46"/>
      <c r="E5" s="14" t="s">
        <v>10</v>
      </c>
      <c r="F5" s="14" t="s">
        <v>11</v>
      </c>
      <c r="G5" s="46"/>
      <c r="H5" s="14" t="s">
        <v>10</v>
      </c>
      <c r="I5" s="14" t="s">
        <v>11</v>
      </c>
      <c r="J5" s="40"/>
    </row>
    <row r="6" spans="2:10" s="3" customFormat="1" ht="13.5" customHeight="1">
      <c r="B6" s="34"/>
      <c r="C6" s="11" t="s">
        <v>7</v>
      </c>
      <c r="D6" s="11" t="s">
        <v>7</v>
      </c>
      <c r="E6" s="11" t="s">
        <v>7</v>
      </c>
      <c r="F6" s="11" t="s">
        <v>7</v>
      </c>
      <c r="G6" s="11" t="s">
        <v>7</v>
      </c>
      <c r="H6" s="11" t="s">
        <v>7</v>
      </c>
      <c r="I6" s="11" t="s">
        <v>7</v>
      </c>
      <c r="J6" s="41"/>
    </row>
    <row r="7" spans="2:10" ht="15" customHeight="1">
      <c r="B7" s="9" t="s">
        <v>3</v>
      </c>
      <c r="C7" s="12">
        <v>164158.82199999999</v>
      </c>
      <c r="D7" s="12">
        <v>103727.80899999999</v>
      </c>
      <c r="E7" s="15">
        <v>30317.343999999997</v>
      </c>
      <c r="F7" s="15">
        <v>73410.467000000004</v>
      </c>
      <c r="G7" s="26">
        <v>60431.012999999992</v>
      </c>
      <c r="H7" s="18">
        <v>8820.8610000000008</v>
      </c>
      <c r="I7" s="18">
        <v>51610.15</v>
      </c>
      <c r="J7" s="10">
        <v>0.36812528418363039</v>
      </c>
    </row>
    <row r="8" spans="2:10" ht="15" customHeight="1">
      <c r="B8" s="9" t="s">
        <v>4</v>
      </c>
      <c r="C8" s="12">
        <v>109778.807</v>
      </c>
      <c r="D8" s="12">
        <v>82260.657999999996</v>
      </c>
      <c r="E8" s="15">
        <v>22962.403000000002</v>
      </c>
      <c r="F8" s="15">
        <v>59298.255000000005</v>
      </c>
      <c r="G8" s="26">
        <v>27518.149000000005</v>
      </c>
      <c r="H8" s="18">
        <v>5810.5559999999996</v>
      </c>
      <c r="I8" s="18">
        <v>21707.591</v>
      </c>
      <c r="J8" s="10">
        <v>0.25066904762410114</v>
      </c>
    </row>
    <row r="9" spans="2:10" ht="15" customHeight="1">
      <c r="B9" s="9" t="s">
        <v>5</v>
      </c>
      <c r="C9" s="12">
        <v>105537.247</v>
      </c>
      <c r="D9" s="12">
        <v>79592.142000000007</v>
      </c>
      <c r="E9" s="15">
        <v>22559.47</v>
      </c>
      <c r="F9" s="15">
        <v>57032.671999999991</v>
      </c>
      <c r="G9" s="26">
        <v>25945.104999999996</v>
      </c>
      <c r="H9" s="18">
        <v>5657.4949999999999</v>
      </c>
      <c r="I9" s="18">
        <v>20287.61</v>
      </c>
      <c r="J9" s="10">
        <v>0.2458383721152021</v>
      </c>
    </row>
    <row r="10" spans="2:10" ht="15" customHeight="1">
      <c r="B10" s="9" t="s">
        <v>6</v>
      </c>
      <c r="C10" s="12">
        <v>150215.38200000001</v>
      </c>
      <c r="D10" s="12">
        <v>109845.58900000001</v>
      </c>
      <c r="E10" s="15">
        <v>31652.68</v>
      </c>
      <c r="F10" s="15">
        <v>78192.909</v>
      </c>
      <c r="G10" s="26">
        <v>40369.793000000005</v>
      </c>
      <c r="H10" s="18">
        <v>8723.7340000000004</v>
      </c>
      <c r="I10" s="18">
        <v>31646.059000000001</v>
      </c>
      <c r="J10" s="10">
        <v>0.26874606623175251</v>
      </c>
    </row>
    <row r="11" spans="2:10" s="24" customFormat="1" ht="19.5" customHeight="1">
      <c r="B11" s="21" t="s">
        <v>18</v>
      </c>
      <c r="C11" s="17">
        <f t="shared" ref="C11:I11" si="0">SUM(C7:C10)</f>
        <v>529690.25799999991</v>
      </c>
      <c r="D11" s="17">
        <f t="shared" si="0"/>
        <v>375426.19799999997</v>
      </c>
      <c r="E11" s="16">
        <f t="shared" si="0"/>
        <v>107491.897</v>
      </c>
      <c r="F11" s="16">
        <f t="shared" si="0"/>
        <v>267934.30300000001</v>
      </c>
      <c r="G11" s="22">
        <f t="shared" si="0"/>
        <v>154264.06</v>
      </c>
      <c r="H11" s="19">
        <f t="shared" si="0"/>
        <v>29012.646000000001</v>
      </c>
      <c r="I11" s="19">
        <f t="shared" si="0"/>
        <v>125251.41</v>
      </c>
      <c r="J11" s="23">
        <f>G11/C11</f>
        <v>0.29123446706848821</v>
      </c>
    </row>
    <row r="12" spans="2:10" ht="14.25">
      <c r="B12" s="20" t="s">
        <v>19</v>
      </c>
    </row>
    <row r="39" spans="2:2">
      <c r="B39" s="13"/>
    </row>
    <row r="40" spans="2:2">
      <c r="B40" s="13"/>
    </row>
  </sheetData>
  <mergeCells count="9">
    <mergeCell ref="B3:B6"/>
    <mergeCell ref="G3:J3"/>
    <mergeCell ref="D3:F3"/>
    <mergeCell ref="J4:J6"/>
    <mergeCell ref="C3:C5"/>
    <mergeCell ref="D4:D5"/>
    <mergeCell ref="G4:G5"/>
    <mergeCell ref="E4:F4"/>
    <mergeCell ref="H4:I4"/>
  </mergeCells>
  <phoneticPr fontId="2" type="noConversion"/>
  <printOptions horizontalCentered="1"/>
  <pageMargins left="0.19685039370078741" right="0.15748031496062992" top="0.27559055118110237" bottom="0.27559055118110237" header="0.19685039370078741" footer="0.19685039370078741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44"/>
  <sheetViews>
    <sheetView zoomScale="85" zoomScaleNormal="85" workbookViewId="0">
      <selection activeCell="B45" sqref="B45"/>
    </sheetView>
  </sheetViews>
  <sheetFormatPr defaultRowHeight="12.75"/>
  <cols>
    <col min="1" max="1" width="9.140625" style="1"/>
    <col min="2" max="2" width="10.7109375" style="1" customWidth="1"/>
    <col min="3" max="3" width="13.7109375" style="4" customWidth="1"/>
    <col min="4" max="4" width="9.7109375" style="4" customWidth="1"/>
    <col min="5" max="5" width="12.7109375" style="4" customWidth="1"/>
    <col min="6" max="7" width="10.7109375" style="4" customWidth="1"/>
    <col min="8" max="8" width="12.7109375" style="1" customWidth="1"/>
    <col min="9" max="10" width="10.7109375" style="1" customWidth="1"/>
    <col min="11" max="11" width="9.7109375" style="1" customWidth="1"/>
    <col min="12" max="16384" width="9.140625" style="1"/>
  </cols>
  <sheetData>
    <row r="2" spans="2:15" s="5" customFormat="1" ht="30" customHeight="1">
      <c r="B2" s="5" t="s">
        <v>20</v>
      </c>
      <c r="C2" s="7"/>
      <c r="D2" s="7"/>
      <c r="E2" s="8"/>
      <c r="F2" s="8"/>
      <c r="G2" s="8"/>
      <c r="H2" s="6"/>
      <c r="I2" s="6"/>
      <c r="J2" s="6"/>
      <c r="K2" s="6"/>
    </row>
    <row r="3" spans="2:15" s="2" customFormat="1" ht="45" customHeight="1">
      <c r="B3" s="32" t="s">
        <v>1</v>
      </c>
      <c r="C3" s="42" t="s">
        <v>13</v>
      </c>
      <c r="D3" s="49" t="s">
        <v>21</v>
      </c>
      <c r="E3" s="36" t="s">
        <v>8</v>
      </c>
      <c r="F3" s="37"/>
      <c r="G3" s="38"/>
      <c r="H3" s="35" t="s">
        <v>2</v>
      </c>
      <c r="I3" s="35"/>
      <c r="J3" s="35"/>
      <c r="K3" s="35"/>
    </row>
    <row r="4" spans="2:15" s="2" customFormat="1">
      <c r="B4" s="33"/>
      <c r="C4" s="43"/>
      <c r="D4" s="50"/>
      <c r="E4" s="45" t="s">
        <v>9</v>
      </c>
      <c r="F4" s="47" t="s">
        <v>12</v>
      </c>
      <c r="G4" s="48"/>
      <c r="H4" s="45" t="s">
        <v>9</v>
      </c>
      <c r="I4" s="47" t="s">
        <v>12</v>
      </c>
      <c r="J4" s="48"/>
      <c r="K4" s="39" t="s">
        <v>0</v>
      </c>
    </row>
    <row r="5" spans="2:15" s="2" customFormat="1">
      <c r="B5" s="33"/>
      <c r="C5" s="44"/>
      <c r="D5" s="51"/>
      <c r="E5" s="46"/>
      <c r="F5" s="14" t="s">
        <v>10</v>
      </c>
      <c r="G5" s="14" t="s">
        <v>11</v>
      </c>
      <c r="H5" s="46"/>
      <c r="I5" s="14" t="s">
        <v>10</v>
      </c>
      <c r="J5" s="14" t="s">
        <v>11</v>
      </c>
      <c r="K5" s="40"/>
    </row>
    <row r="6" spans="2:15" s="3" customFormat="1" ht="13.5" customHeight="1">
      <c r="B6" s="34"/>
      <c r="C6" s="11" t="s">
        <v>7</v>
      </c>
      <c r="D6" s="11" t="s">
        <v>7</v>
      </c>
      <c r="E6" s="11" t="s">
        <v>7</v>
      </c>
      <c r="F6" s="11" t="s">
        <v>7</v>
      </c>
      <c r="G6" s="11" t="s">
        <v>7</v>
      </c>
      <c r="H6" s="11" t="s">
        <v>7</v>
      </c>
      <c r="I6" s="11" t="s">
        <v>7</v>
      </c>
      <c r="J6" s="11" t="s">
        <v>7</v>
      </c>
      <c r="K6" s="41"/>
    </row>
    <row r="7" spans="2:15" ht="15" customHeight="1">
      <c r="B7" s="9" t="s">
        <v>3</v>
      </c>
      <c r="C7" s="12">
        <v>154767.611</v>
      </c>
      <c r="D7" s="12">
        <v>0</v>
      </c>
      <c r="E7" s="12">
        <v>104710.666</v>
      </c>
      <c r="F7" s="15">
        <v>30300.269</v>
      </c>
      <c r="G7" s="15">
        <v>74410.396999999997</v>
      </c>
      <c r="H7" s="26">
        <v>50056.945000000007</v>
      </c>
      <c r="I7" s="18">
        <v>7181.2169999999996</v>
      </c>
      <c r="J7" s="18">
        <v>42875.728000000003</v>
      </c>
      <c r="K7" s="10">
        <f>H7/C7</f>
        <v>0.3234329500634342</v>
      </c>
    </row>
    <row r="8" spans="2:15" ht="15" customHeight="1">
      <c r="B8" s="9" t="s">
        <v>4</v>
      </c>
      <c r="C8" s="12">
        <v>107844.121</v>
      </c>
      <c r="D8" s="12">
        <v>0</v>
      </c>
      <c r="E8" s="12">
        <v>83242.747000000003</v>
      </c>
      <c r="F8" s="15">
        <v>22265.307000000001</v>
      </c>
      <c r="G8" s="15">
        <v>60977.440000000002</v>
      </c>
      <c r="H8" s="26">
        <v>24601.373999999996</v>
      </c>
      <c r="I8" s="18">
        <v>5003.9669999999996</v>
      </c>
      <c r="J8" s="18">
        <v>19597.406800000001</v>
      </c>
      <c r="K8" s="10">
        <f>H8/C8</f>
        <v>0.22811975072799745</v>
      </c>
    </row>
    <row r="9" spans="2:15" ht="15" customHeight="1">
      <c r="B9" s="9" t="s">
        <v>5</v>
      </c>
      <c r="C9" s="12">
        <v>104277.993</v>
      </c>
      <c r="D9" s="12">
        <v>70.424000000000007</v>
      </c>
      <c r="E9" s="12">
        <v>82772.896000000008</v>
      </c>
      <c r="F9" s="15">
        <v>21097.888999999999</v>
      </c>
      <c r="G9" s="15">
        <v>61675.006999999998</v>
      </c>
      <c r="H9" s="26">
        <v>21434.672999999995</v>
      </c>
      <c r="I9" s="18">
        <v>4775.5892432000001</v>
      </c>
      <c r="J9" s="18">
        <v>16659.083756799995</v>
      </c>
      <c r="K9" s="10">
        <f>H9/C9</f>
        <v>0.20555317937505754</v>
      </c>
    </row>
    <row r="10" spans="2:15" ht="15" customHeight="1">
      <c r="B10" s="9" t="s">
        <v>6</v>
      </c>
      <c r="C10" s="12">
        <v>157951.70300000001</v>
      </c>
      <c r="D10" s="12">
        <v>421.79899999999998</v>
      </c>
      <c r="E10" s="12">
        <v>115702.67</v>
      </c>
      <c r="F10" s="15">
        <v>31696.901999999998</v>
      </c>
      <c r="G10" s="15">
        <v>84005.768000000011</v>
      </c>
      <c r="H10" s="26">
        <v>41827.233999999982</v>
      </c>
      <c r="I10" s="18">
        <v>6909.2100191999925</v>
      </c>
      <c r="J10" s="18">
        <v>34918.02398079999</v>
      </c>
      <c r="K10" s="10">
        <f>H10/C10</f>
        <v>0.26481027558151732</v>
      </c>
    </row>
    <row r="11" spans="2:15" s="24" customFormat="1" ht="19.5" customHeight="1">
      <c r="B11" s="21" t="s">
        <v>22</v>
      </c>
      <c r="C11" s="17">
        <f t="shared" ref="C11:J11" si="0">SUM(C7:C10)</f>
        <v>524841.42800000007</v>
      </c>
      <c r="D11" s="17">
        <f t="shared" si="0"/>
        <v>492.22299999999996</v>
      </c>
      <c r="E11" s="17">
        <f t="shared" si="0"/>
        <v>386428.97899999999</v>
      </c>
      <c r="F11" s="16">
        <f t="shared" si="0"/>
        <v>105360.367</v>
      </c>
      <c r="G11" s="16">
        <f t="shared" si="0"/>
        <v>281068.61199999996</v>
      </c>
      <c r="H11" s="22">
        <f t="shared" si="0"/>
        <v>137920.22599999997</v>
      </c>
      <c r="I11" s="19">
        <f t="shared" si="0"/>
        <v>23869.98326239999</v>
      </c>
      <c r="J11" s="19">
        <f t="shared" si="0"/>
        <v>114050.24253759999</v>
      </c>
      <c r="K11" s="23">
        <f>H11/C11</f>
        <v>0.26278456433130493</v>
      </c>
      <c r="M11" s="1"/>
    </row>
    <row r="12" spans="2:15" ht="14.25">
      <c r="B12" s="20" t="s">
        <v>23</v>
      </c>
      <c r="O12" s="25"/>
    </row>
    <row r="39" spans="2:2">
      <c r="B39" s="13"/>
    </row>
    <row r="40" spans="2:2">
      <c r="B40" s="13"/>
    </row>
    <row r="42" spans="2:2">
      <c r="B42" s="27" t="s">
        <v>24</v>
      </c>
    </row>
    <row r="43" spans="2:2">
      <c r="B43" s="27" t="s">
        <v>25</v>
      </c>
    </row>
    <row r="44" spans="2:2">
      <c r="B44" s="1" t="s">
        <v>26</v>
      </c>
    </row>
  </sheetData>
  <mergeCells count="10">
    <mergeCell ref="B3:B6"/>
    <mergeCell ref="H3:K3"/>
    <mergeCell ref="E3:G3"/>
    <mergeCell ref="K4:K6"/>
    <mergeCell ref="C3:C5"/>
    <mergeCell ref="E4:E5"/>
    <mergeCell ref="F4:G4"/>
    <mergeCell ref="H4:H5"/>
    <mergeCell ref="I4:J4"/>
    <mergeCell ref="D3:D5"/>
  </mergeCells>
  <phoneticPr fontId="2" type="noConversion"/>
  <printOptions horizontalCentered="1"/>
  <pageMargins left="0.19685039370078741" right="0.15748031496062992" top="0.27559055118110237" bottom="0.27559055118110237" header="0.19685039370078741" footer="0.19685039370078741"/>
  <pageSetup paperSize="9" scale="88" orientation="landscape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40"/>
  <sheetViews>
    <sheetView zoomScale="85" zoomScaleNormal="85" workbookViewId="0">
      <selection activeCell="M7" sqref="M7:O11"/>
    </sheetView>
  </sheetViews>
  <sheetFormatPr defaultRowHeight="12.75"/>
  <cols>
    <col min="1" max="1" width="9.140625" style="1"/>
    <col min="2" max="2" width="10.7109375" style="1" customWidth="1"/>
    <col min="3" max="3" width="13.7109375" style="4" customWidth="1"/>
    <col min="4" max="4" width="12.7109375" style="4" customWidth="1"/>
    <col min="5" max="7" width="9.7109375" style="4" customWidth="1"/>
    <col min="8" max="8" width="12.7109375" style="1" customWidth="1"/>
    <col min="9" max="12" width="9.7109375" style="1" customWidth="1"/>
    <col min="13" max="16384" width="9.140625" style="1"/>
  </cols>
  <sheetData>
    <row r="2" spans="2:16" s="5" customFormat="1" ht="30" customHeight="1">
      <c r="B2" s="5" t="s">
        <v>27</v>
      </c>
      <c r="C2" s="7"/>
      <c r="D2" s="8"/>
      <c r="E2" s="8"/>
      <c r="F2" s="8"/>
      <c r="G2" s="8"/>
      <c r="H2" s="6"/>
      <c r="I2" s="6"/>
      <c r="J2" s="6"/>
      <c r="K2" s="6"/>
      <c r="L2" s="6"/>
    </row>
    <row r="3" spans="2:16" s="2" customFormat="1" ht="45" customHeight="1">
      <c r="B3" s="32" t="s">
        <v>1</v>
      </c>
      <c r="C3" s="42" t="s">
        <v>13</v>
      </c>
      <c r="D3" s="36" t="s">
        <v>8</v>
      </c>
      <c r="E3" s="37"/>
      <c r="F3" s="37"/>
      <c r="G3" s="38"/>
      <c r="H3" s="35" t="s">
        <v>2</v>
      </c>
      <c r="I3" s="35"/>
      <c r="J3" s="35"/>
      <c r="K3" s="35"/>
      <c r="L3" s="35"/>
    </row>
    <row r="4" spans="2:16" s="2" customFormat="1">
      <c r="B4" s="33"/>
      <c r="C4" s="43"/>
      <c r="D4" s="45" t="s">
        <v>9</v>
      </c>
      <c r="E4" s="52" t="s">
        <v>12</v>
      </c>
      <c r="F4" s="53"/>
      <c r="G4" s="54"/>
      <c r="H4" s="45" t="s">
        <v>9</v>
      </c>
      <c r="I4" s="52" t="s">
        <v>12</v>
      </c>
      <c r="J4" s="53"/>
      <c r="K4" s="54"/>
      <c r="L4" s="39" t="s">
        <v>0</v>
      </c>
    </row>
    <row r="5" spans="2:16" s="2" customFormat="1">
      <c r="B5" s="33"/>
      <c r="C5" s="44"/>
      <c r="D5" s="46"/>
      <c r="E5" s="14" t="s">
        <v>14</v>
      </c>
      <c r="F5" s="14" t="s">
        <v>10</v>
      </c>
      <c r="G5" s="14" t="s">
        <v>11</v>
      </c>
      <c r="H5" s="46"/>
      <c r="I5" s="14" t="s">
        <v>14</v>
      </c>
      <c r="J5" s="14" t="s">
        <v>10</v>
      </c>
      <c r="K5" s="14" t="s">
        <v>11</v>
      </c>
      <c r="L5" s="40"/>
    </row>
    <row r="6" spans="2:16" s="3" customFormat="1" ht="13.5" customHeight="1">
      <c r="B6" s="34"/>
      <c r="C6" s="11" t="s">
        <v>7</v>
      </c>
      <c r="D6" s="11" t="s">
        <v>7</v>
      </c>
      <c r="E6" s="11" t="s">
        <v>7</v>
      </c>
      <c r="F6" s="11" t="s">
        <v>7</v>
      </c>
      <c r="G6" s="11" t="s">
        <v>7</v>
      </c>
      <c r="H6" s="11" t="s">
        <v>7</v>
      </c>
      <c r="I6" s="11" t="s">
        <v>7</v>
      </c>
      <c r="J6" s="11" t="s">
        <v>7</v>
      </c>
      <c r="K6" s="11" t="s">
        <v>7</v>
      </c>
      <c r="L6" s="41"/>
    </row>
    <row r="7" spans="2:16" ht="15" customHeight="1">
      <c r="B7" s="9" t="s">
        <v>3</v>
      </c>
      <c r="C7" s="12">
        <v>183537.19</v>
      </c>
      <c r="D7" s="12">
        <v>130725.603</v>
      </c>
      <c r="E7" s="15">
        <v>15753.558999999999</v>
      </c>
      <c r="F7" s="15">
        <v>33396.917999999998</v>
      </c>
      <c r="G7" s="15">
        <v>81575.126000000004</v>
      </c>
      <c r="H7" s="26">
        <v>52811.587000000007</v>
      </c>
      <c r="I7" s="18">
        <v>165.65107999999998</v>
      </c>
      <c r="J7" s="18">
        <v>7006.4315606559976</v>
      </c>
      <c r="K7" s="18">
        <v>45639.504359344006</v>
      </c>
      <c r="L7" s="10">
        <f>H7/C7</f>
        <v>0.28774324702257892</v>
      </c>
    </row>
    <row r="8" spans="2:16" ht="15" customHeight="1">
      <c r="B8" s="9" t="s">
        <v>4</v>
      </c>
      <c r="C8" s="12">
        <v>126237.22099999999</v>
      </c>
      <c r="D8" s="12">
        <v>104840.88200000001</v>
      </c>
      <c r="E8" s="15">
        <v>13633.233999999999</v>
      </c>
      <c r="F8" s="15">
        <v>24132.796999999999</v>
      </c>
      <c r="G8" s="15">
        <v>67074.85100000001</v>
      </c>
      <c r="H8" s="26">
        <v>21396.339</v>
      </c>
      <c r="I8" s="18">
        <v>763.69799999999998</v>
      </c>
      <c r="J8" s="18">
        <v>4674.9242440000089</v>
      </c>
      <c r="K8" s="18">
        <v>15957.716755999991</v>
      </c>
      <c r="L8" s="10">
        <f>H8/C8</f>
        <v>0.16949310853413038</v>
      </c>
    </row>
    <row r="9" spans="2:16" ht="15" customHeight="1">
      <c r="B9" s="9" t="s">
        <v>5</v>
      </c>
      <c r="C9" s="12">
        <v>125395.349</v>
      </c>
      <c r="D9" s="12">
        <v>102131.38399999999</v>
      </c>
      <c r="E9" s="15">
        <v>14550.084999999999</v>
      </c>
      <c r="F9" s="15">
        <v>23201.65</v>
      </c>
      <c r="G9" s="15">
        <v>64379.649000000005</v>
      </c>
      <c r="H9" s="26">
        <v>23263.965</v>
      </c>
      <c r="I9" s="18">
        <v>132.488</v>
      </c>
      <c r="J9" s="18">
        <v>4627.79403680002</v>
      </c>
      <c r="K9" s="18">
        <v>18503.682963199979</v>
      </c>
      <c r="L9" s="10">
        <f>H9/C9</f>
        <v>0.18552494319386598</v>
      </c>
    </row>
    <row r="10" spans="2:16" ht="15" customHeight="1">
      <c r="B10" s="9" t="s">
        <v>6</v>
      </c>
      <c r="C10" s="12">
        <v>173938.36</v>
      </c>
      <c r="D10" s="12">
        <v>132339.23300000001</v>
      </c>
      <c r="E10" s="15">
        <v>17183.417000000001</v>
      </c>
      <c r="F10" s="15">
        <v>32589.578000000001</v>
      </c>
      <c r="G10" s="15">
        <v>82566.238000000012</v>
      </c>
      <c r="H10" s="26">
        <v>41599.126999999993</v>
      </c>
      <c r="I10" s="18">
        <v>147.108</v>
      </c>
      <c r="J10" s="18">
        <v>6546.2075030000124</v>
      </c>
      <c r="K10" s="18">
        <v>34905.811496999988</v>
      </c>
      <c r="L10" s="10">
        <f>H10/C10</f>
        <v>0.23916016570467835</v>
      </c>
    </row>
    <row r="11" spans="2:16" s="24" customFormat="1" ht="19.5" customHeight="1">
      <c r="B11" s="21" t="s">
        <v>28</v>
      </c>
      <c r="C11" s="17">
        <f t="shared" ref="C11:K11" si="0">SUM(C7:C10)</f>
        <v>609108.11999999988</v>
      </c>
      <c r="D11" s="17">
        <f t="shared" si="0"/>
        <v>470037.10200000001</v>
      </c>
      <c r="E11" s="16">
        <f t="shared" si="0"/>
        <v>61120.294999999998</v>
      </c>
      <c r="F11" s="16">
        <f t="shared" si="0"/>
        <v>113320.943</v>
      </c>
      <c r="G11" s="16">
        <f t="shared" si="0"/>
        <v>295595.86400000006</v>
      </c>
      <c r="H11" s="22">
        <f t="shared" si="0"/>
        <v>139071.01799999998</v>
      </c>
      <c r="I11" s="19">
        <f t="shared" si="0"/>
        <v>1208.94508</v>
      </c>
      <c r="J11" s="19">
        <f t="shared" si="0"/>
        <v>22855.357344456039</v>
      </c>
      <c r="K11" s="19">
        <f t="shared" si="0"/>
        <v>115006.71557554396</v>
      </c>
      <c r="L11" s="23">
        <f>H11/C11</f>
        <v>0.22831910039222594</v>
      </c>
      <c r="M11" s="1"/>
      <c r="N11" s="1"/>
      <c r="O11" s="1"/>
    </row>
    <row r="12" spans="2:16" ht="14.25">
      <c r="B12" s="20" t="s">
        <v>29</v>
      </c>
      <c r="P12" s="25"/>
    </row>
    <row r="39" spans="2:2">
      <c r="B39" s="13"/>
    </row>
    <row r="40" spans="2:2">
      <c r="B40" s="13"/>
    </row>
  </sheetData>
  <mergeCells count="9">
    <mergeCell ref="E4:G4"/>
    <mergeCell ref="I4:K4"/>
    <mergeCell ref="B3:B6"/>
    <mergeCell ref="H3:L3"/>
    <mergeCell ref="D3:G3"/>
    <mergeCell ref="L4:L6"/>
    <mergeCell ref="C3:C5"/>
    <mergeCell ref="D4:D5"/>
    <mergeCell ref="H4:H5"/>
  </mergeCells>
  <phoneticPr fontId="2" type="noConversion"/>
  <printOptions horizontalCentered="1"/>
  <pageMargins left="0.19685039370078741" right="0.15748031496062992" top="0.27559055118110237" bottom="0.27559055118110237" header="0.19685039370078741" footer="0.19685039370078741"/>
  <pageSetup paperSize="9" scale="94" orientation="landscape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view="pageBreakPreview" zoomScale="70" zoomScaleNormal="85" zoomScaleSheetLayoutView="115" workbookViewId="0">
      <selection activeCell="G57" sqref="G57"/>
    </sheetView>
  </sheetViews>
  <sheetFormatPr defaultRowHeight="12.75"/>
  <cols>
    <col min="1" max="1" width="10.7109375" style="1" customWidth="1"/>
    <col min="2" max="2" width="13.7109375" style="4" customWidth="1"/>
    <col min="3" max="3" width="13.7109375" style="4" bestFit="1" customWidth="1"/>
    <col min="4" max="6" width="10.85546875" style="4" bestFit="1" customWidth="1"/>
    <col min="7" max="7" width="12.5703125" style="1" bestFit="1" customWidth="1"/>
    <col min="8" max="8" width="8.42578125" style="1" bestFit="1" customWidth="1"/>
    <col min="9" max="9" width="9.85546875" style="1" bestFit="1" customWidth="1"/>
    <col min="10" max="10" width="10.85546875" style="1" bestFit="1" customWidth="1"/>
    <col min="11" max="11" width="8.7109375" style="1" bestFit="1" customWidth="1"/>
    <col min="12" max="16384" width="9.140625" style="1"/>
  </cols>
  <sheetData>
    <row r="1" spans="1:15" s="5" customFormat="1" ht="30" customHeight="1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5" s="2" customFormat="1" ht="45" customHeight="1">
      <c r="A2" s="32" t="s">
        <v>1</v>
      </c>
      <c r="B2" s="42" t="s">
        <v>13</v>
      </c>
      <c r="C2" s="36" t="s">
        <v>8</v>
      </c>
      <c r="D2" s="37"/>
      <c r="E2" s="37"/>
      <c r="F2" s="38"/>
      <c r="G2" s="35" t="s">
        <v>2</v>
      </c>
      <c r="H2" s="35"/>
      <c r="I2" s="35"/>
      <c r="J2" s="35"/>
      <c r="K2" s="35"/>
    </row>
    <row r="3" spans="1:15" s="2" customFormat="1">
      <c r="A3" s="33"/>
      <c r="B3" s="43"/>
      <c r="C3" s="45" t="s">
        <v>9</v>
      </c>
      <c r="D3" s="52" t="s">
        <v>12</v>
      </c>
      <c r="E3" s="53"/>
      <c r="F3" s="54"/>
      <c r="G3" s="45" t="s">
        <v>9</v>
      </c>
      <c r="H3" s="52" t="s">
        <v>12</v>
      </c>
      <c r="I3" s="53"/>
      <c r="J3" s="54"/>
      <c r="K3" s="39" t="s">
        <v>0</v>
      </c>
    </row>
    <row r="4" spans="1:15" s="2" customFormat="1">
      <c r="A4" s="33"/>
      <c r="B4" s="44"/>
      <c r="C4" s="46"/>
      <c r="D4" s="14" t="s">
        <v>14</v>
      </c>
      <c r="E4" s="14" t="s">
        <v>10</v>
      </c>
      <c r="F4" s="14" t="s">
        <v>11</v>
      </c>
      <c r="G4" s="46"/>
      <c r="H4" s="14" t="s">
        <v>14</v>
      </c>
      <c r="I4" s="14" t="s">
        <v>10</v>
      </c>
      <c r="J4" s="14" t="s">
        <v>11</v>
      </c>
      <c r="K4" s="40"/>
    </row>
    <row r="5" spans="1:15" s="3" customFormat="1" ht="13.5" customHeight="1">
      <c r="A5" s="34"/>
      <c r="B5" s="11" t="s">
        <v>7</v>
      </c>
      <c r="C5" s="11" t="s">
        <v>7</v>
      </c>
      <c r="D5" s="11" t="s">
        <v>7</v>
      </c>
      <c r="E5" s="11" t="s">
        <v>7</v>
      </c>
      <c r="F5" s="11" t="s">
        <v>7</v>
      </c>
      <c r="G5" s="11" t="s">
        <v>7</v>
      </c>
      <c r="H5" s="11" t="s">
        <v>7</v>
      </c>
      <c r="I5" s="11" t="s">
        <v>7</v>
      </c>
      <c r="J5" s="11" t="s">
        <v>7</v>
      </c>
      <c r="K5" s="41"/>
    </row>
    <row r="6" spans="1:15" ht="15" customHeight="1">
      <c r="A6" s="9" t="s">
        <v>3</v>
      </c>
      <c r="B6" s="12">
        <f>'[1]1кв'!$C$3</f>
        <v>172233.30500000002</v>
      </c>
      <c r="C6" s="12">
        <f>SUM(D6:F6)</f>
        <v>121937.98300000002</v>
      </c>
      <c r="D6" s="15">
        <f>'[1]1кв'!$D$12</f>
        <v>14757.367999999999</v>
      </c>
      <c r="E6" s="15">
        <f>'[1]1кв'!$F$12</f>
        <v>31632.038</v>
      </c>
      <c r="F6" s="15">
        <f>'[1]1кв'!$G$12</f>
        <v>75548.577000000019</v>
      </c>
      <c r="G6" s="12">
        <f>SUM(H6:J6)</f>
        <v>50295.321999999993</v>
      </c>
      <c r="H6" s="18">
        <f>'[1]1кв'!$D$10</f>
        <v>157.56100000000001</v>
      </c>
      <c r="I6" s="18">
        <v>6254.5349999999999</v>
      </c>
      <c r="J6" s="18">
        <v>43883.225999999995</v>
      </c>
      <c r="K6" s="28">
        <f>G6/B6</f>
        <v>0.29201856168294504</v>
      </c>
    </row>
    <row r="7" spans="1:15" ht="15" customHeight="1">
      <c r="A7" s="9" t="s">
        <v>4</v>
      </c>
      <c r="B7" s="12">
        <f>'[1]2кв'!$C$3</f>
        <v>116677.976</v>
      </c>
      <c r="C7" s="12">
        <f>SUM(D7:F7)</f>
        <v>93263.785999999993</v>
      </c>
      <c r="D7" s="15">
        <f>'[1]2кв'!$D$12</f>
        <v>12643.594999999998</v>
      </c>
      <c r="E7" s="15">
        <f>'[1]2кв'!$F$12</f>
        <v>21492.288999999997</v>
      </c>
      <c r="F7" s="15">
        <f>'[1]2кв'!$G$12</f>
        <v>59127.902000000002</v>
      </c>
      <c r="G7" s="12">
        <f>SUM(H7:J7)</f>
        <v>23414.190000000024</v>
      </c>
      <c r="H7" s="18">
        <v>125.336</v>
      </c>
      <c r="I7" s="18">
        <v>4241.8670000000002</v>
      </c>
      <c r="J7" s="18">
        <v>19046.987000000023</v>
      </c>
      <c r="K7" s="28">
        <f>G7/B7</f>
        <v>0.20067360441699833</v>
      </c>
    </row>
    <row r="8" spans="1:15" ht="15" customHeight="1">
      <c r="A8" s="9" t="s">
        <v>5</v>
      </c>
      <c r="B8" s="12">
        <f>'[1]3кв'!$C$3</f>
        <v>114958.273</v>
      </c>
      <c r="C8" s="12">
        <f>SUM(D8:F8)</f>
        <v>91887.565000000002</v>
      </c>
      <c r="D8" s="15">
        <f>'[1]3кв'!$D$12</f>
        <v>13964.011999999999</v>
      </c>
      <c r="E8" s="15">
        <f>'[1]3кв'!$F$12</f>
        <v>20928.581000000002</v>
      </c>
      <c r="F8" s="15">
        <f>'[1]3кв'!$G$12</f>
        <v>56994.972000000002</v>
      </c>
      <c r="G8" s="12">
        <f>SUM(H8:J8)</f>
        <v>23070.708000000006</v>
      </c>
      <c r="H8" s="18">
        <v>135.203</v>
      </c>
      <c r="I8" s="18">
        <v>4181.79</v>
      </c>
      <c r="J8" s="18">
        <v>18753.715000000004</v>
      </c>
      <c r="K8" s="28">
        <f>G8/B8</f>
        <v>0.20068767038628013</v>
      </c>
    </row>
    <row r="9" spans="1:15" ht="15" customHeight="1">
      <c r="A9" s="9" t="s">
        <v>6</v>
      </c>
      <c r="B9" s="12">
        <f>'[1]4кв'!$C$3</f>
        <v>156780.61199999999</v>
      </c>
      <c r="C9" s="12">
        <f>SUM(D9:F9)</f>
        <v>118448.66899999999</v>
      </c>
      <c r="D9" s="15">
        <f>'[1]4кв'!$D$12</f>
        <v>16622.607</v>
      </c>
      <c r="E9" s="15">
        <f>'[1]4кв'!$F$12</f>
        <v>28695.142</v>
      </c>
      <c r="F9" s="15">
        <f>'[1]4кв'!$G$12</f>
        <v>73130.92</v>
      </c>
      <c r="G9" s="12">
        <f>SUM(H9:J9)</f>
        <v>38331.942999999999</v>
      </c>
      <c r="H9" s="18">
        <v>137.23500000000001</v>
      </c>
      <c r="I9" s="18">
        <v>5694.4269999999997</v>
      </c>
      <c r="J9" s="18">
        <v>32500.281000000003</v>
      </c>
      <c r="K9" s="28">
        <f>G9/B9</f>
        <v>0.24449415339697744</v>
      </c>
    </row>
    <row r="10" spans="1:15" s="24" customFormat="1" ht="19.5" customHeight="1">
      <c r="A10" s="21" t="s">
        <v>15</v>
      </c>
      <c r="B10" s="17">
        <f t="shared" ref="B10:J10" si="0">SUM(B6:B9)</f>
        <v>560650.16599999997</v>
      </c>
      <c r="C10" s="17">
        <f t="shared" si="0"/>
        <v>425538.00300000003</v>
      </c>
      <c r="D10" s="16">
        <f t="shared" si="0"/>
        <v>57987.581999999995</v>
      </c>
      <c r="E10" s="16">
        <f t="shared" si="0"/>
        <v>102748.04999999999</v>
      </c>
      <c r="F10" s="16">
        <f t="shared" si="0"/>
        <v>264802.37100000004</v>
      </c>
      <c r="G10" s="22">
        <f t="shared" si="0"/>
        <v>135112.16300000003</v>
      </c>
      <c r="H10" s="19">
        <f t="shared" si="0"/>
        <v>555.33500000000004</v>
      </c>
      <c r="I10" s="19">
        <f t="shared" si="0"/>
        <v>20372.618999999999</v>
      </c>
      <c r="J10" s="19">
        <f t="shared" si="0"/>
        <v>114184.20900000002</v>
      </c>
      <c r="K10" s="29">
        <f>G10/B10</f>
        <v>0.2409919254353704</v>
      </c>
      <c r="L10" s="1"/>
      <c r="M10" s="1"/>
      <c r="N10" s="1"/>
    </row>
    <row r="11" spans="1:15" ht="14.25">
      <c r="A11" s="20" t="s">
        <v>30</v>
      </c>
      <c r="O11" s="25"/>
    </row>
    <row r="38" spans="1:3">
      <c r="A38" s="13"/>
    </row>
    <row r="39" spans="1:3">
      <c r="A39" s="13"/>
    </row>
    <row r="45" spans="1:3">
      <c r="A45" s="1" t="s">
        <v>31</v>
      </c>
      <c r="C45" s="4" t="s">
        <v>32</v>
      </c>
    </row>
  </sheetData>
  <mergeCells count="10">
    <mergeCell ref="A1:K1"/>
    <mergeCell ref="D3:F3"/>
    <mergeCell ref="H3:J3"/>
    <mergeCell ref="A2:A5"/>
    <mergeCell ref="G2:K2"/>
    <mergeCell ref="C2:F2"/>
    <mergeCell ref="K3:K5"/>
    <mergeCell ref="B2:B4"/>
    <mergeCell ref="C3:C4"/>
    <mergeCell ref="G3:G4"/>
  </mergeCells>
  <phoneticPr fontId="2" type="noConversion"/>
  <printOptions horizontalCentered="1"/>
  <pageMargins left="0.19685039370078741" right="0.15748031496062992" top="0.27559055118110237" bottom="0.27559055118110237" header="0.19685039370078741" footer="0.19685039370078741"/>
  <pageSetup paperSize="9" scale="83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view="pageBreakPreview" zoomScale="70" zoomScaleNormal="70" zoomScaleSheetLayoutView="70" workbookViewId="0">
      <selection activeCell="A11" sqref="A11"/>
    </sheetView>
  </sheetViews>
  <sheetFormatPr defaultRowHeight="12.75"/>
  <cols>
    <col min="1" max="1" width="10.7109375" style="1" customWidth="1"/>
    <col min="2" max="2" width="13.7109375" style="4" customWidth="1"/>
    <col min="3" max="3" width="13.7109375" style="4" bestFit="1" customWidth="1"/>
    <col min="4" max="6" width="10.85546875" style="4" bestFit="1" customWidth="1"/>
    <col min="7" max="7" width="12.5703125" style="1" bestFit="1" customWidth="1"/>
    <col min="8" max="8" width="8.42578125" style="1" bestFit="1" customWidth="1"/>
    <col min="9" max="9" width="9.85546875" style="1" bestFit="1" customWidth="1"/>
    <col min="10" max="10" width="10.85546875" style="1" bestFit="1" customWidth="1"/>
    <col min="11" max="11" width="8.7109375" style="1" bestFit="1" customWidth="1"/>
    <col min="12" max="16384" width="9.140625" style="1"/>
  </cols>
  <sheetData>
    <row r="1" spans="1:15" s="5" customFormat="1" ht="30" customHeight="1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 s="2" customFormat="1" ht="45" customHeight="1">
      <c r="A2" s="32" t="s">
        <v>1</v>
      </c>
      <c r="B2" s="42" t="s">
        <v>13</v>
      </c>
      <c r="C2" s="36" t="s">
        <v>8</v>
      </c>
      <c r="D2" s="37"/>
      <c r="E2" s="37"/>
      <c r="F2" s="38"/>
      <c r="G2" s="35" t="s">
        <v>2</v>
      </c>
      <c r="H2" s="35"/>
      <c r="I2" s="35"/>
      <c r="J2" s="35"/>
      <c r="K2" s="35"/>
    </row>
    <row r="3" spans="1:15" s="2" customFormat="1">
      <c r="A3" s="33"/>
      <c r="B3" s="43"/>
      <c r="C3" s="45" t="s">
        <v>9</v>
      </c>
      <c r="D3" s="52" t="s">
        <v>12</v>
      </c>
      <c r="E3" s="53"/>
      <c r="F3" s="54"/>
      <c r="G3" s="45" t="s">
        <v>9</v>
      </c>
      <c r="H3" s="52" t="s">
        <v>12</v>
      </c>
      <c r="I3" s="53"/>
      <c r="J3" s="54"/>
      <c r="K3" s="39" t="s">
        <v>0</v>
      </c>
    </row>
    <row r="4" spans="1:15" s="2" customFormat="1">
      <c r="A4" s="33"/>
      <c r="B4" s="44"/>
      <c r="C4" s="46"/>
      <c r="D4" s="14" t="s">
        <v>14</v>
      </c>
      <c r="E4" s="14" t="s">
        <v>10</v>
      </c>
      <c r="F4" s="14" t="s">
        <v>11</v>
      </c>
      <c r="G4" s="46"/>
      <c r="H4" s="14" t="s">
        <v>14</v>
      </c>
      <c r="I4" s="14" t="s">
        <v>10</v>
      </c>
      <c r="J4" s="14" t="s">
        <v>11</v>
      </c>
      <c r="K4" s="40"/>
    </row>
    <row r="5" spans="1:15" s="3" customFormat="1" ht="13.5" customHeight="1">
      <c r="A5" s="34"/>
      <c r="B5" s="11" t="s">
        <v>7</v>
      </c>
      <c r="C5" s="11" t="s">
        <v>7</v>
      </c>
      <c r="D5" s="11" t="s">
        <v>7</v>
      </c>
      <c r="E5" s="11" t="s">
        <v>7</v>
      </c>
      <c r="F5" s="11" t="s">
        <v>7</v>
      </c>
      <c r="G5" s="11" t="s">
        <v>7</v>
      </c>
      <c r="H5" s="11" t="s">
        <v>7</v>
      </c>
      <c r="I5" s="11" t="s">
        <v>7</v>
      </c>
      <c r="J5" s="11" t="s">
        <v>7</v>
      </c>
      <c r="K5" s="41"/>
    </row>
    <row r="6" spans="1:15" ht="15" customHeight="1">
      <c r="A6" s="9" t="s">
        <v>3</v>
      </c>
      <c r="B6" s="12">
        <f>[2]нов.1кв!$C$3</f>
        <v>159660.03199999998</v>
      </c>
      <c r="C6" s="12">
        <f>SUM(D6:F6)</f>
        <v>115195.518</v>
      </c>
      <c r="D6" s="15">
        <f>[2]нов.1кв!$D$12</f>
        <v>11637.235000000001</v>
      </c>
      <c r="E6" s="15">
        <f>[2]нов.1кв!$F$12</f>
        <v>29478.799999999999</v>
      </c>
      <c r="F6" s="15">
        <f>[2]нов.1кв!$G$12</f>
        <v>74079.482999999993</v>
      </c>
      <c r="G6" s="12">
        <f>SUM(H6:J6)</f>
        <v>44464.513999999981</v>
      </c>
      <c r="H6" s="18">
        <f>[2]нов.1кв!$D$10</f>
        <v>468.30799999999999</v>
      </c>
      <c r="I6" s="18">
        <f>[2]нов.1кв!$F$10</f>
        <v>5794.2860000000001</v>
      </c>
      <c r="J6" s="18">
        <f>[2]нов.1кв!$G$10</f>
        <v>38201.919999999984</v>
      </c>
      <c r="K6" s="28">
        <f>G6/B6</f>
        <v>0.27849495858800771</v>
      </c>
    </row>
    <row r="7" spans="1:15" ht="15" customHeight="1">
      <c r="A7" s="9" t="s">
        <v>4</v>
      </c>
      <c r="B7" s="12">
        <f>[2]нов.2кв!$C$3</f>
        <v>111567.99799999999</v>
      </c>
      <c r="C7" s="12">
        <f>SUM(D7:F7)</f>
        <v>93388.937999999995</v>
      </c>
      <c r="D7" s="15">
        <f>[2]нов.2кв!$D$12</f>
        <v>9536.8770000000004</v>
      </c>
      <c r="E7" s="15">
        <f>[2]нов.2кв!$F$12</f>
        <v>21780.035999999996</v>
      </c>
      <c r="F7" s="15">
        <f>[2]нов.2кв!$G$12</f>
        <v>62072.025000000001</v>
      </c>
      <c r="G7" s="12">
        <f>SUM(H7:J7)</f>
        <v>18179.060000000005</v>
      </c>
      <c r="H7" s="18">
        <f>[2]нов.2кв!$D$10</f>
        <v>173.74700000000001</v>
      </c>
      <c r="I7" s="18">
        <f>[2]нов.2кв!$F$10</f>
        <v>4053.9350000000004</v>
      </c>
      <c r="J7" s="18">
        <f>[2]нов.2кв!$G$10</f>
        <v>13951.378000000004</v>
      </c>
      <c r="K7" s="28">
        <f>G7/B7</f>
        <v>0.16294152737239226</v>
      </c>
    </row>
    <row r="8" spans="1:15" ht="15" customHeight="1">
      <c r="A8" s="9" t="s">
        <v>5</v>
      </c>
      <c r="B8" s="12">
        <f>[2]нов.3кв!$C$3</f>
        <v>113454.606</v>
      </c>
      <c r="C8" s="12">
        <f>SUM(D8:F8)</f>
        <v>90369.187999999995</v>
      </c>
      <c r="D8" s="15">
        <f>[2]нов.3кв!$D$12</f>
        <v>11514.658199999998</v>
      </c>
      <c r="E8" s="15">
        <f>[2]нов.3кв!$F$12</f>
        <v>21560.228799999997</v>
      </c>
      <c r="F8" s="15">
        <f>[2]нов.3кв!$G$12</f>
        <v>57294.300999999999</v>
      </c>
      <c r="G8" s="12">
        <f>SUM(H8:J8)</f>
        <v>23085.418000000005</v>
      </c>
      <c r="H8" s="15">
        <f>[2]нов.3кв!$D$10</f>
        <v>129.251</v>
      </c>
      <c r="I8" s="15">
        <f>[2]нов.3кв!$F$10</f>
        <v>4126.8720000000003</v>
      </c>
      <c r="J8" s="15">
        <f>[2]нов.3кв!$G$10</f>
        <v>18829.295000000006</v>
      </c>
      <c r="K8" s="30">
        <f>G8/B8</f>
        <v>0.20347713340082468</v>
      </c>
    </row>
    <row r="9" spans="1:15" ht="15" customHeight="1">
      <c r="A9" s="9" t="s">
        <v>6</v>
      </c>
      <c r="B9" s="12">
        <f>[2]нов.4кв!$C$3</f>
        <v>157419.51800000001</v>
      </c>
      <c r="C9" s="12">
        <f>SUM(D9:F9)</f>
        <v>119561.174</v>
      </c>
      <c r="D9" s="15">
        <f>[2]нов.4кв!$D$12</f>
        <v>17384.342000000004</v>
      </c>
      <c r="E9" s="15">
        <f>[2]нов.4кв!$F$12</f>
        <v>28843.737000000001</v>
      </c>
      <c r="F9" s="15">
        <f>[2]нов.4кв!$G$12</f>
        <v>73333.095000000001</v>
      </c>
      <c r="G9" s="12">
        <f>SUM(H9:J9)</f>
        <v>37858.344000000005</v>
      </c>
      <c r="H9" s="15">
        <f>[2]нов.4кв!$D$10</f>
        <v>136.5</v>
      </c>
      <c r="I9" s="15">
        <f>[2]нов.4кв!$F$10</f>
        <v>5719.4040000000005</v>
      </c>
      <c r="J9" s="15">
        <f>[2]нов.4кв!$G$10</f>
        <v>32002.440000000002</v>
      </c>
      <c r="K9" s="30">
        <f>G9/B9</f>
        <v>0.24049332942310242</v>
      </c>
    </row>
    <row r="10" spans="1:15" s="24" customFormat="1" ht="19.5" customHeight="1">
      <c r="A10" s="21" t="s">
        <v>34</v>
      </c>
      <c r="B10" s="17">
        <f t="shared" ref="B10:J10" si="0">SUM(B6:B9)</f>
        <v>542102.15399999998</v>
      </c>
      <c r="C10" s="17">
        <f t="shared" si="0"/>
        <v>418514.81799999997</v>
      </c>
      <c r="D10" s="16">
        <f t="shared" si="0"/>
        <v>50073.112200000003</v>
      </c>
      <c r="E10" s="16">
        <f t="shared" si="0"/>
        <v>101662.80179999999</v>
      </c>
      <c r="F10" s="16">
        <f t="shared" si="0"/>
        <v>266778.90399999998</v>
      </c>
      <c r="G10" s="17">
        <f t="shared" si="0"/>
        <v>123587.33600000001</v>
      </c>
      <c r="H10" s="16">
        <f t="shared" si="0"/>
        <v>907.80600000000004</v>
      </c>
      <c r="I10" s="16">
        <f t="shared" si="0"/>
        <v>19694.497000000003</v>
      </c>
      <c r="J10" s="16">
        <f t="shared" si="0"/>
        <v>102985.033</v>
      </c>
      <c r="K10" s="31">
        <f>G10/B10</f>
        <v>0.22797794675429386</v>
      </c>
      <c r="L10" s="1"/>
      <c r="M10" s="1"/>
      <c r="N10" s="1"/>
    </row>
    <row r="11" spans="1:15" ht="14.25">
      <c r="A11" s="20"/>
      <c r="O11" s="25"/>
    </row>
    <row r="38" spans="1:3">
      <c r="A38" s="13"/>
    </row>
    <row r="39" spans="1:3">
      <c r="A39" s="13"/>
    </row>
    <row r="45" spans="1:3">
      <c r="A45" s="1" t="s">
        <v>35</v>
      </c>
      <c r="C45" s="4" t="s">
        <v>32</v>
      </c>
    </row>
  </sheetData>
  <mergeCells count="10">
    <mergeCell ref="A1:K1"/>
    <mergeCell ref="A2:A5"/>
    <mergeCell ref="B2:B4"/>
    <mergeCell ref="C2:F2"/>
    <mergeCell ref="G2:K2"/>
    <mergeCell ref="C3:C4"/>
    <mergeCell ref="D3:F3"/>
    <mergeCell ref="G3:G4"/>
    <mergeCell ref="H3:J3"/>
    <mergeCell ref="K3:K5"/>
  </mergeCells>
  <printOptions horizontalCentered="1"/>
  <pageMargins left="0.19685039370078741" right="0.15748031496062992" top="0.27559055118110237" bottom="0.27559055118110237" header="0.19685039370078741" footer="0.19685039370078741"/>
  <pageSetup paperSize="9" scale="83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tabSelected="1" view="pageBreakPreview" zoomScale="70" zoomScaleNormal="70" zoomScaleSheetLayoutView="70" workbookViewId="0">
      <selection activeCell="F54" sqref="F54"/>
    </sheetView>
  </sheetViews>
  <sheetFormatPr defaultRowHeight="12.75"/>
  <cols>
    <col min="1" max="1" width="10.7109375" style="1" customWidth="1"/>
    <col min="2" max="2" width="13.7109375" style="4" customWidth="1"/>
    <col min="3" max="3" width="13.140625" style="4" customWidth="1"/>
    <col min="4" max="6" width="10.85546875" style="4" bestFit="1" customWidth="1"/>
    <col min="7" max="7" width="12.5703125" style="1" bestFit="1" customWidth="1"/>
    <col min="8" max="8" width="8.42578125" style="1" bestFit="1" customWidth="1"/>
    <col min="9" max="9" width="9.85546875" style="1" bestFit="1" customWidth="1"/>
    <col min="10" max="10" width="10.85546875" style="1" bestFit="1" customWidth="1"/>
    <col min="11" max="11" width="8.7109375" style="1" bestFit="1" customWidth="1"/>
    <col min="12" max="16384" width="9.140625" style="1"/>
  </cols>
  <sheetData>
    <row r="1" spans="1:15" s="5" customFormat="1" ht="30" customHeight="1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 s="2" customFormat="1" ht="45" customHeight="1">
      <c r="A2" s="32" t="s">
        <v>1</v>
      </c>
      <c r="B2" s="42" t="s">
        <v>13</v>
      </c>
      <c r="C2" s="36" t="s">
        <v>8</v>
      </c>
      <c r="D2" s="37"/>
      <c r="E2" s="37"/>
      <c r="F2" s="38"/>
      <c r="G2" s="35" t="s">
        <v>2</v>
      </c>
      <c r="H2" s="35"/>
      <c r="I2" s="35"/>
      <c r="J2" s="35"/>
      <c r="K2" s="35"/>
    </row>
    <row r="3" spans="1:15" s="2" customFormat="1">
      <c r="A3" s="33"/>
      <c r="B3" s="43"/>
      <c r="C3" s="45" t="s">
        <v>9</v>
      </c>
      <c r="D3" s="52" t="s">
        <v>12</v>
      </c>
      <c r="E3" s="53"/>
      <c r="F3" s="54"/>
      <c r="G3" s="45" t="s">
        <v>9</v>
      </c>
      <c r="H3" s="52" t="s">
        <v>12</v>
      </c>
      <c r="I3" s="53"/>
      <c r="J3" s="54"/>
      <c r="K3" s="39" t="s">
        <v>0</v>
      </c>
    </row>
    <row r="4" spans="1:15" s="2" customFormat="1">
      <c r="A4" s="33"/>
      <c r="B4" s="44"/>
      <c r="C4" s="46"/>
      <c r="D4" s="14" t="s">
        <v>14</v>
      </c>
      <c r="E4" s="14" t="s">
        <v>10</v>
      </c>
      <c r="F4" s="14" t="s">
        <v>11</v>
      </c>
      <c r="G4" s="46"/>
      <c r="H4" s="14" t="s">
        <v>14</v>
      </c>
      <c r="I4" s="14" t="s">
        <v>10</v>
      </c>
      <c r="J4" s="14" t="s">
        <v>11</v>
      </c>
      <c r="K4" s="40"/>
    </row>
    <row r="5" spans="1:15" s="3" customFormat="1" ht="13.5" customHeight="1">
      <c r="A5" s="34"/>
      <c r="B5" s="11" t="s">
        <v>7</v>
      </c>
      <c r="C5" s="11" t="s">
        <v>7</v>
      </c>
      <c r="D5" s="11" t="s">
        <v>7</v>
      </c>
      <c r="E5" s="11" t="s">
        <v>7</v>
      </c>
      <c r="F5" s="11" t="s">
        <v>7</v>
      </c>
      <c r="G5" s="11" t="s">
        <v>7</v>
      </c>
      <c r="H5" s="11" t="s">
        <v>7</v>
      </c>
      <c r="I5" s="11" t="s">
        <v>7</v>
      </c>
      <c r="J5" s="11" t="s">
        <v>7</v>
      </c>
      <c r="K5" s="41"/>
    </row>
    <row r="6" spans="1:15" ht="15" customHeight="1">
      <c r="A6" s="9" t="s">
        <v>3</v>
      </c>
      <c r="B6" s="12">
        <f>[2]нов.1кв!$C$3</f>
        <v>159660.03199999998</v>
      </c>
      <c r="C6" s="12">
        <f>SUM(D6:F6)</f>
        <v>115195.518</v>
      </c>
      <c r="D6" s="15">
        <v>12202.847</v>
      </c>
      <c r="E6" s="15">
        <v>29005.948</v>
      </c>
      <c r="F6" s="15">
        <v>73986.722999999998</v>
      </c>
      <c r="G6" s="12">
        <f>SUM(H6:J6)</f>
        <v>44464.513999999981</v>
      </c>
      <c r="H6" s="18">
        <f>[2]нов.1кв!$D$10</f>
        <v>468.30799999999999</v>
      </c>
      <c r="I6" s="18">
        <f>[2]нов.1кв!$F$10</f>
        <v>5794.2860000000001</v>
      </c>
      <c r="J6" s="18">
        <f>[2]нов.1кв!$G$10</f>
        <v>38201.919999999984</v>
      </c>
      <c r="K6" s="28">
        <f>G6/B6</f>
        <v>0.27849495858800771</v>
      </c>
    </row>
    <row r="7" spans="1:15" ht="15" customHeight="1">
      <c r="A7" s="9" t="s">
        <v>4</v>
      </c>
      <c r="B7" s="12">
        <f>[2]нов.2кв!$C$3</f>
        <v>111567.99799999999</v>
      </c>
      <c r="C7" s="12">
        <f>SUM(D7:F7)</f>
        <v>93388.937999999995</v>
      </c>
      <c r="D7" s="15">
        <v>10047.755999999999</v>
      </c>
      <c r="E7" s="15">
        <v>21371.510999999999</v>
      </c>
      <c r="F7" s="15">
        <v>61969.671000000002</v>
      </c>
      <c r="G7" s="12">
        <f>SUM(H7:J7)</f>
        <v>18179.060000000005</v>
      </c>
      <c r="H7" s="18">
        <f>[2]нов.2кв!$D$10</f>
        <v>173.74700000000001</v>
      </c>
      <c r="I7" s="18">
        <f>[2]нов.2кв!$F$10</f>
        <v>4053.9350000000004</v>
      </c>
      <c r="J7" s="18">
        <f>[2]нов.2кв!$G$10</f>
        <v>13951.378000000004</v>
      </c>
      <c r="K7" s="28">
        <f>G7/B7</f>
        <v>0.16294152737239226</v>
      </c>
    </row>
    <row r="8" spans="1:15" ht="15" customHeight="1">
      <c r="A8" s="9" t="s">
        <v>5</v>
      </c>
      <c r="B8" s="12">
        <f>[2]нов.3кв!$C$3</f>
        <v>113454.606</v>
      </c>
      <c r="C8" s="12">
        <f>SUM(D8:F8)</f>
        <v>90369.187999999995</v>
      </c>
      <c r="D8" s="15">
        <v>12061.727999999999</v>
      </c>
      <c r="E8" s="15">
        <v>21155.016</v>
      </c>
      <c r="F8" s="15">
        <v>57152.444000000003</v>
      </c>
      <c r="G8" s="12">
        <f>SUM(H8:J8)</f>
        <v>23085.418000000005</v>
      </c>
      <c r="H8" s="15">
        <f>[2]нов.3кв!$D$10</f>
        <v>129.251</v>
      </c>
      <c r="I8" s="15">
        <f>[2]нов.3кв!$F$10</f>
        <v>4126.8720000000003</v>
      </c>
      <c r="J8" s="15">
        <f>[2]нов.3кв!$G$10</f>
        <v>18829.295000000006</v>
      </c>
      <c r="K8" s="30">
        <f>G8/B8</f>
        <v>0.20347713340082468</v>
      </c>
    </row>
    <row r="9" spans="1:15" ht="15" customHeight="1">
      <c r="A9" s="9" t="s">
        <v>6</v>
      </c>
      <c r="B9" s="12">
        <f>[2]нов.4кв!$C$3</f>
        <v>157419.51800000001</v>
      </c>
      <c r="C9" s="12">
        <f>SUM(D9:F9)</f>
        <v>119561.174</v>
      </c>
      <c r="D9" s="15">
        <v>17980.503000000001</v>
      </c>
      <c r="E9" s="15">
        <v>28451.875</v>
      </c>
      <c r="F9" s="15">
        <v>73128.796000000002</v>
      </c>
      <c r="G9" s="12">
        <f>SUM(H9:J9)</f>
        <v>37858.344000000005</v>
      </c>
      <c r="H9" s="15">
        <f>[2]нов.4кв!$D$10</f>
        <v>136.5</v>
      </c>
      <c r="I9" s="15">
        <f>[2]нов.4кв!$F$10</f>
        <v>5719.4040000000005</v>
      </c>
      <c r="J9" s="15">
        <f>[2]нов.4кв!$G$10</f>
        <v>32002.440000000002</v>
      </c>
      <c r="K9" s="30">
        <f>G9/B9</f>
        <v>0.24049332942310242</v>
      </c>
    </row>
    <row r="10" spans="1:15" s="24" customFormat="1" ht="19.5" customHeight="1">
      <c r="A10" s="21" t="s">
        <v>34</v>
      </c>
      <c r="B10" s="17">
        <f t="shared" ref="B10:J10" si="0">SUM(B6:B9)</f>
        <v>542102.15399999998</v>
      </c>
      <c r="C10" s="17">
        <f t="shared" si="0"/>
        <v>418514.81799999997</v>
      </c>
      <c r="D10" s="16">
        <f t="shared" si="0"/>
        <v>52292.834000000003</v>
      </c>
      <c r="E10" s="16">
        <f t="shared" si="0"/>
        <v>99984.35</v>
      </c>
      <c r="F10" s="16">
        <f t="shared" si="0"/>
        <v>266237.63399999996</v>
      </c>
      <c r="G10" s="17">
        <f t="shared" si="0"/>
        <v>123587.33600000001</v>
      </c>
      <c r="H10" s="16">
        <f t="shared" si="0"/>
        <v>907.80600000000004</v>
      </c>
      <c r="I10" s="16">
        <f t="shared" si="0"/>
        <v>19694.497000000003</v>
      </c>
      <c r="J10" s="16">
        <f t="shared" si="0"/>
        <v>102985.033</v>
      </c>
      <c r="K10" s="31">
        <f>G10/B10</f>
        <v>0.22797794675429386</v>
      </c>
      <c r="L10" s="1"/>
      <c r="M10" s="1"/>
      <c r="N10" s="1"/>
    </row>
    <row r="11" spans="1:15" ht="14.25">
      <c r="A11" s="20"/>
      <c r="O11" s="25"/>
    </row>
    <row r="38" spans="1:3">
      <c r="A38" s="13"/>
    </row>
    <row r="39" spans="1:3">
      <c r="A39" s="13"/>
    </row>
    <row r="45" spans="1:3">
      <c r="A45" s="1" t="s">
        <v>35</v>
      </c>
      <c r="C45" s="4" t="s">
        <v>32</v>
      </c>
    </row>
  </sheetData>
  <mergeCells count="10">
    <mergeCell ref="A1:K1"/>
    <mergeCell ref="A2:A5"/>
    <mergeCell ref="B2:B4"/>
    <mergeCell ref="C2:F2"/>
    <mergeCell ref="G2:K2"/>
    <mergeCell ref="C3:C4"/>
    <mergeCell ref="D3:F3"/>
    <mergeCell ref="G3:G4"/>
    <mergeCell ref="H3:J3"/>
    <mergeCell ref="K3:K5"/>
  </mergeCells>
  <printOptions horizontalCentered="1"/>
  <pageMargins left="0.19685039370078741" right="0.15748031496062992" top="0.27559055118110237" bottom="0.27559055118110237" header="0.19685039370078741" footer="0.19685039370078741"/>
  <pageSetup paperSize="9" scale="8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2008</vt:lpstr>
      <vt:lpstr>2009</vt:lpstr>
      <vt:lpstr>2010</vt:lpstr>
      <vt:lpstr>2011</vt:lpstr>
      <vt:lpstr>2012 по ф46</vt:lpstr>
      <vt:lpstr>2012</vt:lpstr>
      <vt:lpstr>'2008'!Заголовки_для_печати</vt:lpstr>
      <vt:lpstr>'2009'!Заголовки_для_печати</vt:lpstr>
      <vt:lpstr>'2010'!Заголовки_для_печати</vt:lpstr>
      <vt:lpstr>'2011'!Заголовки_для_печати</vt:lpstr>
      <vt:lpstr>'2012'!Заголовки_для_печати</vt:lpstr>
      <vt:lpstr>'2012 по ф46'!Заголовки_для_печати</vt:lpstr>
      <vt:lpstr>'2008'!Область_печати</vt:lpstr>
      <vt:lpstr>'2009'!Область_печати</vt:lpstr>
      <vt:lpstr>'2010'!Область_печати</vt:lpstr>
      <vt:lpstr>'2011'!Область_печати</vt:lpstr>
      <vt:lpstr>'2012'!Область_печати</vt:lpstr>
      <vt:lpstr>'2012 по ф46'!Область_печати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Тазетдинов</dc:creator>
  <cp:lastModifiedBy> </cp:lastModifiedBy>
  <cp:lastPrinted>2013-01-29T07:49:03Z</cp:lastPrinted>
  <dcterms:created xsi:type="dcterms:W3CDTF">2008-11-07T10:26:05Z</dcterms:created>
  <dcterms:modified xsi:type="dcterms:W3CDTF">2013-01-30T10:29:38Z</dcterms:modified>
</cp:coreProperties>
</file>