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35" windowHeight="12780"/>
  </bookViews>
  <sheets>
    <sheet name="Износ 2015" sheetId="5" r:id="rId1"/>
  </sheets>
  <definedNames>
    <definedName name="_xlnm.Print_Area" localSheetId="0">'Износ 2015'!$A$1:$N$17</definedName>
  </definedNames>
  <calcPr calcId="125725"/>
</workbook>
</file>

<file path=xl/calcChain.xml><?xml version="1.0" encoding="utf-8"?>
<calcChain xmlns="http://schemas.openxmlformats.org/spreadsheetml/2006/main">
  <c r="D13" i="5"/>
  <c r="C13"/>
  <c r="E13" s="1"/>
  <c r="F13" s="1"/>
  <c r="D12"/>
  <c r="C12"/>
  <c r="E12" s="1"/>
  <c r="F12" s="1"/>
  <c r="D11"/>
  <c r="C11"/>
  <c r="E11" s="1"/>
  <c r="F11" s="1"/>
  <c r="D10"/>
  <c r="C10"/>
  <c r="E10" s="1"/>
  <c r="F10" s="1"/>
  <c r="F15" s="1"/>
  <c r="D9"/>
  <c r="C9"/>
  <c r="E9" s="1"/>
  <c r="F9" s="1"/>
  <c r="F14" l="1"/>
  <c r="G9"/>
</calcChain>
</file>

<file path=xl/comments1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6-10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<sst xmlns="http://schemas.openxmlformats.org/spreadsheetml/2006/main" count="20" uniqueCount="20">
  <si>
    <t>НН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</si>
  <si>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</si>
  <si>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</si>
  <si>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АО "Ульяновская сетевая компания" за 2009-2015 год</t>
  </si>
  <si>
    <t>Наименование  объекта</t>
  </si>
  <si>
    <t>Количество оборудования по АО "УСК"</t>
  </si>
  <si>
    <t>Процент изначального износа сетей на 2009 год 86,2 %</t>
  </si>
  <si>
    <t>Итого отремонтированно 2009-2015</t>
  </si>
  <si>
    <t>Осталось изношенных сетей на 31.12.2015</t>
  </si>
  <si>
    <t xml:space="preserve">Процент оставшихся изношенных сетей  </t>
  </si>
  <si>
    <t>Средний процент изношенности</t>
  </si>
  <si>
    <t>Отремонтировано по АО "УСК"*</t>
  </si>
  <si>
    <t>ВЛ-6/10 кВ (км.)</t>
  </si>
  <si>
    <t>ВЛ-0,4 кВ (км.)</t>
  </si>
  <si>
    <t>КЛ-6/10 кВ (км.)</t>
  </si>
  <si>
    <t>КЛ-0,4 кВ (км.)</t>
  </si>
  <si>
    <t>ТП 10/0,4 кВ (шт.) электрическая часть</t>
  </si>
  <si>
    <t>СН2</t>
  </si>
  <si>
    <t>* хозспособ+подряд</t>
  </si>
  <si>
    <t xml:space="preserve">Уровень физического износа объектов электросетевого хозяйства сетевой организации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</si>
</sst>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/>
    <xf numFmtId="0" fontId="6" fillId="0" borderId="0" xfId="1" applyFont="1"/>
    <xf numFmtId="0" fontId="2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2" fillId="0" borderId="2" xfId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zoomScaleNormal="100" workbookViewId="0">
      <selection activeCell="S11" sqref="S10:S11"/>
    </sheetView>
  </sheetViews>
  <sheetFormatPr defaultRowHeight="15"/>
  <cols>
    <col min="1" max="1" width="20" style="1" customWidth="1"/>
    <col min="2" max="2" width="14.1640625" style="1" customWidth="1"/>
    <col min="3" max="3" width="17.1640625" style="1" customWidth="1"/>
    <col min="4" max="4" width="12.1640625" style="1" customWidth="1"/>
    <col min="5" max="5" width="15.5" style="1" customWidth="1"/>
    <col min="6" max="6" width="15.83203125" style="1" customWidth="1"/>
    <col min="7" max="7" width="14.1640625" style="1" customWidth="1"/>
    <col min="8" max="8" width="6.5" style="1" customWidth="1"/>
    <col min="9" max="9" width="8.6640625" style="1" customWidth="1"/>
    <col min="10" max="11" width="6.6640625" style="1" customWidth="1"/>
    <col min="12" max="12" width="7.1640625" style="1" customWidth="1"/>
    <col min="13" max="13" width="7.83203125" style="1" customWidth="1"/>
    <col min="14" max="14" width="8.5" style="1" customWidth="1"/>
    <col min="15" max="16384" width="9.33203125" style="1"/>
  </cols>
  <sheetData>
    <row r="1" spans="1:14" ht="15.7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6" spans="1:14">
      <c r="A6" s="31" t="s">
        <v>4</v>
      </c>
      <c r="B6" s="31" t="s">
        <v>5</v>
      </c>
      <c r="C6" s="31" t="s">
        <v>6</v>
      </c>
      <c r="D6" s="31" t="s">
        <v>7</v>
      </c>
      <c r="E6" s="31" t="s">
        <v>8</v>
      </c>
      <c r="F6" s="31" t="s">
        <v>9</v>
      </c>
      <c r="G6" s="31" t="s">
        <v>10</v>
      </c>
      <c r="H6" s="26" t="s">
        <v>11</v>
      </c>
      <c r="I6" s="26"/>
      <c r="J6" s="26"/>
      <c r="K6" s="26"/>
      <c r="L6" s="26"/>
      <c r="M6" s="26"/>
      <c r="N6" s="26"/>
    </row>
    <row r="7" spans="1:14" ht="57.75" customHeight="1">
      <c r="A7" s="32"/>
      <c r="B7" s="32"/>
      <c r="C7" s="32"/>
      <c r="D7" s="32"/>
      <c r="E7" s="32"/>
      <c r="F7" s="32"/>
      <c r="G7" s="32"/>
      <c r="H7" s="2">
        <v>2009</v>
      </c>
      <c r="I7" s="2">
        <v>2010</v>
      </c>
      <c r="J7" s="2">
        <v>2011</v>
      </c>
      <c r="K7" s="2">
        <v>2012</v>
      </c>
      <c r="L7" s="2">
        <v>2013</v>
      </c>
      <c r="M7" s="2">
        <v>2014</v>
      </c>
      <c r="N7" s="23">
        <v>2015</v>
      </c>
    </row>
    <row r="8" spans="1:14" ht="13.5" customHeight="1">
      <c r="A8" s="3"/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2">
        <v>7</v>
      </c>
      <c r="I8" s="2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</row>
    <row r="9" spans="1:14">
      <c r="A9" s="6" t="s">
        <v>12</v>
      </c>
      <c r="B9" s="7">
        <v>794.82</v>
      </c>
      <c r="C9" s="8">
        <f>B9*0.862</f>
        <v>685.13484000000005</v>
      </c>
      <c r="D9" s="9">
        <f>SUM(H9:N9)</f>
        <v>184.745</v>
      </c>
      <c r="E9" s="9">
        <f>C9-D9</f>
        <v>500.38984000000005</v>
      </c>
      <c r="F9" s="9">
        <f>E9/B9*100</f>
        <v>62.956372512015299</v>
      </c>
      <c r="G9" s="27">
        <f>(F9+F10+F11+F12+F13)/5</f>
        <v>71.264891038345155</v>
      </c>
      <c r="H9" s="10">
        <v>48.95</v>
      </c>
      <c r="I9" s="10">
        <v>6.1</v>
      </c>
      <c r="J9" s="10">
        <v>56.95</v>
      </c>
      <c r="K9" s="10">
        <v>22.26</v>
      </c>
      <c r="L9" s="10">
        <v>17.170000000000002</v>
      </c>
      <c r="M9" s="10">
        <v>15.085000000000001</v>
      </c>
      <c r="N9" s="24">
        <v>18.23</v>
      </c>
    </row>
    <row r="10" spans="1:14">
      <c r="A10" s="6" t="s">
        <v>13</v>
      </c>
      <c r="B10" s="7">
        <v>2394.17</v>
      </c>
      <c r="C10" s="8">
        <f t="shared" ref="C10:C12" si="0">B10*0.862</f>
        <v>2063.7745399999999</v>
      </c>
      <c r="D10" s="9">
        <f>SUM(H10:N10)</f>
        <v>535.53700000000003</v>
      </c>
      <c r="E10" s="9">
        <f t="shared" ref="E10:E12" si="1">C10-D10</f>
        <v>1528.2375399999999</v>
      </c>
      <c r="F10" s="9">
        <f t="shared" ref="F10:F11" si="2">E10/B10*100</f>
        <v>63.831621814658099</v>
      </c>
      <c r="G10" s="27"/>
      <c r="H10" s="7">
        <v>197.45</v>
      </c>
      <c r="I10" s="7">
        <v>29.7</v>
      </c>
      <c r="J10" s="10">
        <v>100.94</v>
      </c>
      <c r="K10" s="10">
        <v>43.03</v>
      </c>
      <c r="L10" s="10">
        <v>64.739999999999995</v>
      </c>
      <c r="M10" s="10">
        <v>55.587000000000003</v>
      </c>
      <c r="N10" s="24">
        <v>44.09</v>
      </c>
    </row>
    <row r="11" spans="1:14">
      <c r="A11" s="6" t="s">
        <v>14</v>
      </c>
      <c r="B11" s="7">
        <v>99.99</v>
      </c>
      <c r="C11" s="8">
        <f t="shared" si="0"/>
        <v>86.191379999999995</v>
      </c>
      <c r="D11" s="9">
        <f>SUM(H11:N11)</f>
        <v>8.2800000000000011</v>
      </c>
      <c r="E11" s="9">
        <f>C11-D11</f>
        <v>77.911379999999994</v>
      </c>
      <c r="F11" s="9">
        <f t="shared" si="2"/>
        <v>77.919171917191719</v>
      </c>
      <c r="G11" s="27"/>
      <c r="H11" s="10"/>
      <c r="I11" s="10">
        <v>0.4</v>
      </c>
      <c r="J11" s="10">
        <v>1.87</v>
      </c>
      <c r="K11" s="10">
        <v>2.0499999999999998</v>
      </c>
      <c r="L11" s="10">
        <v>2.56</v>
      </c>
      <c r="M11" s="10">
        <v>1.0900000000000001</v>
      </c>
      <c r="N11" s="24">
        <v>0.31</v>
      </c>
    </row>
    <row r="12" spans="1:14">
      <c r="A12" s="6" t="s">
        <v>15</v>
      </c>
      <c r="B12" s="7">
        <v>150.11000000000001</v>
      </c>
      <c r="C12" s="8">
        <f t="shared" si="0"/>
        <v>129.39482000000001</v>
      </c>
      <c r="D12" s="11">
        <f>SUM(H12:N12)</f>
        <v>0.45</v>
      </c>
      <c r="E12" s="9">
        <f t="shared" si="1"/>
        <v>128.94482000000002</v>
      </c>
      <c r="F12" s="9">
        <f>E12/B12*100</f>
        <v>85.900219838784892</v>
      </c>
      <c r="G12" s="27"/>
      <c r="H12" s="10"/>
      <c r="I12" s="10">
        <v>0.2</v>
      </c>
      <c r="J12" s="10"/>
      <c r="K12" s="10">
        <v>0.25</v>
      </c>
      <c r="L12" s="10"/>
      <c r="M12" s="10"/>
      <c r="N12" s="24"/>
    </row>
    <row r="13" spans="1:14" ht="36" customHeight="1">
      <c r="A13" s="6" t="s">
        <v>16</v>
      </c>
      <c r="B13" s="7">
        <v>1201</v>
      </c>
      <c r="C13" s="12">
        <f>B13*0.862</f>
        <v>1035.2619999999999</v>
      </c>
      <c r="D13" s="9">
        <f>SUM(H13:N13)</f>
        <v>246</v>
      </c>
      <c r="E13" s="8">
        <f>C13-D13</f>
        <v>789.26199999999994</v>
      </c>
      <c r="F13" s="8">
        <f>E13/B13*100</f>
        <v>65.717069109075766</v>
      </c>
      <c r="G13" s="27"/>
      <c r="H13" s="10">
        <v>35</v>
      </c>
      <c r="I13" s="10">
        <v>39</v>
      </c>
      <c r="J13" s="10">
        <v>119</v>
      </c>
      <c r="K13" s="10">
        <v>5</v>
      </c>
      <c r="L13" s="10">
        <v>27</v>
      </c>
      <c r="M13" s="10">
        <v>14</v>
      </c>
      <c r="N13" s="24">
        <v>7</v>
      </c>
    </row>
    <row r="14" spans="1:14">
      <c r="A14" s="13" t="s">
        <v>17</v>
      </c>
      <c r="B14" s="14"/>
      <c r="C14" s="15"/>
      <c r="D14" s="16"/>
      <c r="E14" s="17"/>
      <c r="F14" s="17">
        <f>SUM(F9,F11,F13)/3</f>
        <v>68.864204512760935</v>
      </c>
      <c r="G14" s="16"/>
      <c r="H14" s="18"/>
      <c r="I14" s="18"/>
      <c r="J14" s="18"/>
      <c r="K14" s="18"/>
      <c r="L14" s="18"/>
      <c r="M14" s="18"/>
      <c r="N14" s="18"/>
    </row>
    <row r="15" spans="1:14">
      <c r="A15" s="13" t="s">
        <v>0</v>
      </c>
      <c r="B15" s="14"/>
      <c r="C15" s="15"/>
      <c r="D15" s="16"/>
      <c r="E15" s="17"/>
      <c r="F15" s="17">
        <f>SUM(F10,F12)/2</f>
        <v>74.865920826721492</v>
      </c>
      <c r="G15" s="16"/>
      <c r="H15" s="18"/>
      <c r="I15" s="18"/>
      <c r="J15" s="18"/>
      <c r="K15" s="18"/>
      <c r="L15" s="18"/>
      <c r="M15" s="18"/>
      <c r="N15" s="18"/>
    </row>
    <row r="17" spans="1:14" ht="14.25" customHeight="1">
      <c r="A17" s="19" t="s">
        <v>18</v>
      </c>
      <c r="B17" s="20"/>
      <c r="C17" s="20"/>
      <c r="D17" s="20"/>
      <c r="E17" s="20"/>
      <c r="F17" s="20"/>
      <c r="G17" s="20"/>
      <c r="H17" s="20"/>
    </row>
    <row r="18" spans="1:14" ht="14.25" customHeight="1">
      <c r="A18" s="20"/>
      <c r="B18" s="20"/>
      <c r="C18" s="20"/>
      <c r="D18" s="20"/>
      <c r="E18" s="20"/>
      <c r="F18" s="20"/>
      <c r="G18" s="20"/>
      <c r="H18" s="20"/>
    </row>
    <row r="19" spans="1:14" ht="16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2" spans="1:14">
      <c r="A22" s="21"/>
      <c r="B22" s="21"/>
      <c r="C22" s="21"/>
      <c r="D22" s="22"/>
    </row>
    <row r="23" spans="1:14">
      <c r="A23" s="21"/>
      <c r="B23" s="21"/>
      <c r="C23" s="21"/>
      <c r="D23" s="22"/>
      <c r="H23" s="14"/>
    </row>
    <row r="24" spans="1:14">
      <c r="A24" s="21"/>
      <c r="B24" s="21"/>
      <c r="C24" s="21"/>
      <c r="D24" s="22"/>
      <c r="E24" s="21"/>
    </row>
  </sheetData>
  <mergeCells count="14">
    <mergeCell ref="A1:N1"/>
    <mergeCell ref="H6:N6"/>
    <mergeCell ref="G9:G13"/>
    <mergeCell ref="A19:N19"/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G6:G7"/>
  </mergeCells>
  <pageMargins left="1" right="0.37" top="1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Износ 2015</vt:lpstr>
      <vt:lpstr>'Износ 2015'!Область_печати</vt:lpstr>
    </vt:vector>
  </TitlesOfParts>
  <Company>УСК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ivanov_aa</dc:creator>
  <cp:lastModifiedBy>israfilova_em</cp:lastModifiedBy>
  <cp:lastPrinted>2017-03-16T09:17:47Z</cp:lastPrinted>
  <dcterms:created xsi:type="dcterms:W3CDTF">2017-03-15T03:54:53Z</dcterms:created>
  <dcterms:modified xsi:type="dcterms:W3CDTF">2017-03-16T09:17:49Z</dcterms:modified>
</cp:coreProperties>
</file>